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eschem\Desktop\International Incentives DEV TV Budgets\"/>
    </mc:Choice>
  </mc:AlternateContent>
  <bookViews>
    <workbookView xWindow="-15" yWindow="6210" windowWidth="25260" windowHeight="6270" tabRatio="684"/>
  </bookViews>
  <sheets>
    <sheet name="Summary" sheetId="2" r:id="rId1"/>
    <sheet name="Detail" sheetId="3" r:id="rId2"/>
  </sheets>
  <definedNames>
    <definedName name="_xlnm.Print_Titles" localSheetId="1">Detail!$6:$7</definedName>
    <definedName name="_xlnm.Print_Area" localSheetId="1">Detail!$A$3:$M$214</definedName>
    <definedName name="_xlnm.Print_Area" localSheetId="0">Summary!$A$1:$H$48</definedName>
  </definedNames>
  <calcPr calcId="152511"/>
</workbook>
</file>

<file path=xl/calcChain.xml><?xml version="1.0" encoding="utf-8"?>
<calcChain xmlns="http://schemas.openxmlformats.org/spreadsheetml/2006/main">
  <c r="M22" i="3" l="1"/>
  <c r="M11" i="3"/>
  <c r="M214" i="3" l="1"/>
  <c r="B6" i="2"/>
  <c r="B37" i="2"/>
  <c r="H37" i="2"/>
  <c r="B35" i="2"/>
  <c r="C35" i="2"/>
  <c r="H35" i="2"/>
  <c r="O208" i="3"/>
  <c r="P208" i="3"/>
  <c r="D35" i="2" s="1"/>
  <c r="Q208" i="3"/>
  <c r="E35" i="2" s="1"/>
  <c r="S208" i="3"/>
  <c r="F35" i="2" s="1"/>
  <c r="T208" i="3"/>
  <c r="G35" i="2" s="1"/>
  <c r="O210" i="3"/>
  <c r="C37" i="2" s="1"/>
  <c r="P210" i="3"/>
  <c r="D37" i="2" s="1"/>
  <c r="Q210" i="3"/>
  <c r="E37" i="2" s="1"/>
  <c r="S210" i="3"/>
  <c r="F37" i="2" s="1"/>
  <c r="T210" i="3"/>
  <c r="G37" i="2" s="1"/>
  <c r="O9" i="3"/>
  <c r="P9" i="3"/>
  <c r="Q9" i="3"/>
  <c r="S9" i="3"/>
  <c r="T9" i="3"/>
  <c r="N209" i="3" l="1"/>
  <c r="N207" i="3"/>
  <c r="N195" i="3"/>
  <c r="N196" i="3"/>
  <c r="N197" i="3"/>
  <c r="N198" i="3"/>
  <c r="N199" i="3"/>
  <c r="N200" i="3"/>
  <c r="N194" i="3"/>
  <c r="N173" i="3"/>
  <c r="N174" i="3"/>
  <c r="N175" i="3"/>
  <c r="N176" i="3"/>
  <c r="N177" i="3"/>
  <c r="N178" i="3"/>
  <c r="N179" i="3"/>
  <c r="N180" i="3"/>
  <c r="N181" i="3"/>
  <c r="N182" i="3"/>
  <c r="N183" i="3"/>
  <c r="N184" i="3"/>
  <c r="N185" i="3"/>
  <c r="N172" i="3"/>
  <c r="N163" i="3"/>
  <c r="N164" i="3"/>
  <c r="N165" i="3"/>
  <c r="N162" i="3"/>
  <c r="N141" i="3"/>
  <c r="N142" i="3"/>
  <c r="N143" i="3"/>
  <c r="N144" i="3"/>
  <c r="N145" i="3"/>
  <c r="N146" i="3"/>
  <c r="N147" i="3"/>
  <c r="N148" i="3"/>
  <c r="N149" i="3"/>
  <c r="N150" i="3"/>
  <c r="N151" i="3"/>
  <c r="N140" i="3"/>
  <c r="N128" i="3"/>
  <c r="N129" i="3"/>
  <c r="N130" i="3"/>
  <c r="N131" i="3"/>
  <c r="N132" i="3"/>
  <c r="N133" i="3"/>
  <c r="N134" i="3"/>
  <c r="N127" i="3"/>
  <c r="N107" i="3"/>
  <c r="N108" i="3"/>
  <c r="N109" i="3"/>
  <c r="N110" i="3"/>
  <c r="N111" i="3"/>
  <c r="N112" i="3"/>
  <c r="N113" i="3"/>
  <c r="N114" i="3"/>
  <c r="N115" i="3"/>
  <c r="N116" i="3"/>
  <c r="N117" i="3"/>
  <c r="N118" i="3"/>
  <c r="N106" i="3"/>
  <c r="N100" i="3"/>
  <c r="N99" i="3"/>
  <c r="N92" i="3"/>
  <c r="N93" i="3"/>
  <c r="N91" i="3"/>
  <c r="N79" i="3"/>
  <c r="N80" i="3"/>
  <c r="N81" i="3"/>
  <c r="N82" i="3"/>
  <c r="N83" i="3"/>
  <c r="N84" i="3"/>
  <c r="N85" i="3"/>
  <c r="N78" i="3"/>
  <c r="N68" i="3"/>
  <c r="N69" i="3"/>
  <c r="N70" i="3"/>
  <c r="N71" i="3"/>
  <c r="N72" i="3"/>
  <c r="N67" i="3"/>
  <c r="N53" i="3"/>
  <c r="N54" i="3"/>
  <c r="N55" i="3"/>
  <c r="N56" i="3"/>
  <c r="N57" i="3"/>
  <c r="N58" i="3"/>
  <c r="N59" i="3"/>
  <c r="N60" i="3"/>
  <c r="N61" i="3"/>
  <c r="N52" i="3"/>
  <c r="N40" i="3"/>
  <c r="N41" i="3"/>
  <c r="N42" i="3"/>
  <c r="N43" i="3"/>
  <c r="N44" i="3"/>
  <c r="N45" i="3"/>
  <c r="N46" i="3"/>
  <c r="N38" i="3"/>
  <c r="N28" i="3"/>
  <c r="N29" i="3"/>
  <c r="N30" i="3"/>
  <c r="N27" i="3"/>
  <c r="N18" i="3"/>
  <c r="N19" i="3"/>
  <c r="N20" i="3"/>
  <c r="N21" i="3"/>
  <c r="N17" i="3"/>
  <c r="N8" i="3"/>
  <c r="T209" i="3" l="1"/>
  <c r="S209" i="3"/>
  <c r="Q209" i="3"/>
  <c r="P209" i="3"/>
  <c r="O209" i="3"/>
  <c r="T207" i="3"/>
  <c r="S207" i="3"/>
  <c r="Q207" i="3"/>
  <c r="P207" i="3"/>
  <c r="O207" i="3"/>
  <c r="O195" i="3"/>
  <c r="P195" i="3"/>
  <c r="Q195" i="3"/>
  <c r="S195" i="3"/>
  <c r="T195" i="3"/>
  <c r="O196" i="3"/>
  <c r="P196" i="3"/>
  <c r="Q196" i="3"/>
  <c r="S196" i="3"/>
  <c r="T196" i="3"/>
  <c r="O197" i="3"/>
  <c r="P197" i="3"/>
  <c r="Q197" i="3"/>
  <c r="S197" i="3"/>
  <c r="T197" i="3"/>
  <c r="O198" i="3"/>
  <c r="P198" i="3"/>
  <c r="Q198" i="3"/>
  <c r="S198" i="3"/>
  <c r="T198" i="3"/>
  <c r="O199" i="3"/>
  <c r="P199" i="3"/>
  <c r="Q199" i="3"/>
  <c r="S199" i="3"/>
  <c r="T199" i="3"/>
  <c r="O200" i="3"/>
  <c r="P200" i="3"/>
  <c r="Q200" i="3"/>
  <c r="S200" i="3"/>
  <c r="T200" i="3"/>
  <c r="T194" i="3"/>
  <c r="S194" i="3"/>
  <c r="Q194" i="3"/>
  <c r="P194" i="3"/>
  <c r="O194" i="3"/>
  <c r="O173" i="3"/>
  <c r="P173" i="3"/>
  <c r="Q173" i="3"/>
  <c r="S173" i="3"/>
  <c r="T173" i="3"/>
  <c r="O174" i="3"/>
  <c r="P174" i="3"/>
  <c r="Q174" i="3"/>
  <c r="S174" i="3"/>
  <c r="T174" i="3"/>
  <c r="O175" i="3"/>
  <c r="P175" i="3"/>
  <c r="Q175" i="3"/>
  <c r="S175" i="3"/>
  <c r="T175" i="3"/>
  <c r="O176" i="3"/>
  <c r="P176" i="3"/>
  <c r="Q176" i="3"/>
  <c r="S176" i="3"/>
  <c r="T176" i="3"/>
  <c r="O177" i="3"/>
  <c r="P177" i="3"/>
  <c r="Q177" i="3"/>
  <c r="S177" i="3"/>
  <c r="T177" i="3"/>
  <c r="O178" i="3"/>
  <c r="P178" i="3"/>
  <c r="Q178" i="3"/>
  <c r="S178" i="3"/>
  <c r="T178" i="3"/>
  <c r="O179" i="3"/>
  <c r="P179" i="3"/>
  <c r="Q179" i="3"/>
  <c r="S179" i="3"/>
  <c r="T179" i="3"/>
  <c r="O180" i="3"/>
  <c r="P180" i="3"/>
  <c r="Q180" i="3"/>
  <c r="S180" i="3"/>
  <c r="T180" i="3"/>
  <c r="O181" i="3"/>
  <c r="P181" i="3"/>
  <c r="Q181" i="3"/>
  <c r="S181" i="3"/>
  <c r="T181" i="3"/>
  <c r="O182" i="3"/>
  <c r="P182" i="3"/>
  <c r="Q182" i="3"/>
  <c r="S182" i="3"/>
  <c r="T182" i="3"/>
  <c r="O183" i="3"/>
  <c r="P183" i="3"/>
  <c r="Q183" i="3"/>
  <c r="S183" i="3"/>
  <c r="T183" i="3"/>
  <c r="O184" i="3"/>
  <c r="P184" i="3"/>
  <c r="Q184" i="3"/>
  <c r="S184" i="3"/>
  <c r="T184" i="3"/>
  <c r="O185" i="3"/>
  <c r="P185" i="3"/>
  <c r="Q185" i="3"/>
  <c r="S185" i="3"/>
  <c r="T185" i="3"/>
  <c r="T172" i="3"/>
  <c r="S172" i="3"/>
  <c r="Q172" i="3"/>
  <c r="P172" i="3"/>
  <c r="O172" i="3"/>
  <c r="O163" i="3"/>
  <c r="P163" i="3"/>
  <c r="Q163" i="3"/>
  <c r="S163" i="3"/>
  <c r="T163" i="3"/>
  <c r="O164" i="3"/>
  <c r="P164" i="3"/>
  <c r="Q164" i="3"/>
  <c r="S164" i="3"/>
  <c r="T164" i="3"/>
  <c r="O165" i="3"/>
  <c r="P165" i="3"/>
  <c r="Q165" i="3"/>
  <c r="S165" i="3"/>
  <c r="T165" i="3"/>
  <c r="T162" i="3"/>
  <c r="S162" i="3"/>
  <c r="Q162" i="3"/>
  <c r="P162" i="3"/>
  <c r="O162" i="3"/>
  <c r="O141" i="3"/>
  <c r="P141" i="3"/>
  <c r="Q141" i="3"/>
  <c r="S141" i="3"/>
  <c r="T141" i="3"/>
  <c r="O142" i="3"/>
  <c r="P142" i="3"/>
  <c r="Q142" i="3"/>
  <c r="S142" i="3"/>
  <c r="T142" i="3"/>
  <c r="O143" i="3"/>
  <c r="P143" i="3"/>
  <c r="Q143" i="3"/>
  <c r="S143" i="3"/>
  <c r="T143" i="3"/>
  <c r="O144" i="3"/>
  <c r="P144" i="3"/>
  <c r="Q144" i="3"/>
  <c r="S144" i="3"/>
  <c r="T144" i="3"/>
  <c r="O145" i="3"/>
  <c r="P145" i="3"/>
  <c r="Q145" i="3"/>
  <c r="S145" i="3"/>
  <c r="T145" i="3"/>
  <c r="O146" i="3"/>
  <c r="P146" i="3"/>
  <c r="Q146" i="3"/>
  <c r="S146" i="3"/>
  <c r="T146" i="3"/>
  <c r="O147" i="3"/>
  <c r="P147" i="3"/>
  <c r="Q147" i="3"/>
  <c r="S147" i="3"/>
  <c r="T147" i="3"/>
  <c r="O148" i="3"/>
  <c r="P148" i="3"/>
  <c r="Q148" i="3"/>
  <c r="S148" i="3"/>
  <c r="T148" i="3"/>
  <c r="O149" i="3"/>
  <c r="P149" i="3"/>
  <c r="Q149" i="3"/>
  <c r="S149" i="3"/>
  <c r="T149" i="3"/>
  <c r="O150" i="3"/>
  <c r="P150" i="3"/>
  <c r="Q150" i="3"/>
  <c r="S150" i="3"/>
  <c r="T150" i="3"/>
  <c r="O151" i="3"/>
  <c r="P151" i="3"/>
  <c r="Q151" i="3"/>
  <c r="S151" i="3"/>
  <c r="T151" i="3"/>
  <c r="T140" i="3"/>
  <c r="S140" i="3"/>
  <c r="Q140" i="3"/>
  <c r="P140" i="3"/>
  <c r="O140" i="3"/>
  <c r="O128" i="3"/>
  <c r="P128" i="3"/>
  <c r="Q128" i="3"/>
  <c r="S128" i="3"/>
  <c r="T128" i="3"/>
  <c r="O129" i="3"/>
  <c r="P129" i="3"/>
  <c r="Q129" i="3"/>
  <c r="S129" i="3"/>
  <c r="T129" i="3"/>
  <c r="O130" i="3"/>
  <c r="P130" i="3"/>
  <c r="Q130" i="3"/>
  <c r="S130" i="3"/>
  <c r="T130" i="3"/>
  <c r="O131" i="3"/>
  <c r="P131" i="3"/>
  <c r="Q131" i="3"/>
  <c r="S131" i="3"/>
  <c r="T131" i="3"/>
  <c r="O132" i="3"/>
  <c r="P132" i="3"/>
  <c r="Q132" i="3"/>
  <c r="S132" i="3"/>
  <c r="T132" i="3"/>
  <c r="O133" i="3"/>
  <c r="P133" i="3"/>
  <c r="Q133" i="3"/>
  <c r="S133" i="3"/>
  <c r="T133" i="3"/>
  <c r="O134" i="3"/>
  <c r="P134" i="3"/>
  <c r="Q134" i="3"/>
  <c r="S134" i="3"/>
  <c r="T134" i="3"/>
  <c r="T127" i="3"/>
  <c r="S127" i="3"/>
  <c r="Q127" i="3"/>
  <c r="P127" i="3"/>
  <c r="O127" i="3"/>
  <c r="O107" i="3"/>
  <c r="P107" i="3"/>
  <c r="Q107" i="3"/>
  <c r="S107" i="3"/>
  <c r="T107" i="3"/>
  <c r="O108" i="3"/>
  <c r="P108" i="3"/>
  <c r="Q108" i="3"/>
  <c r="S108" i="3"/>
  <c r="T108" i="3"/>
  <c r="O109" i="3"/>
  <c r="P109" i="3"/>
  <c r="Q109" i="3"/>
  <c r="S109" i="3"/>
  <c r="T109" i="3"/>
  <c r="O110" i="3"/>
  <c r="P110" i="3"/>
  <c r="Q110" i="3"/>
  <c r="S110" i="3"/>
  <c r="T110" i="3"/>
  <c r="O111" i="3"/>
  <c r="P111" i="3"/>
  <c r="Q111" i="3"/>
  <c r="S111" i="3"/>
  <c r="T111" i="3"/>
  <c r="O112" i="3"/>
  <c r="P112" i="3"/>
  <c r="Q112" i="3"/>
  <c r="S112" i="3"/>
  <c r="T112" i="3"/>
  <c r="O113" i="3"/>
  <c r="P113" i="3"/>
  <c r="Q113" i="3"/>
  <c r="S113" i="3"/>
  <c r="T113" i="3"/>
  <c r="O114" i="3"/>
  <c r="P114" i="3"/>
  <c r="Q114" i="3"/>
  <c r="S114" i="3"/>
  <c r="T114" i="3"/>
  <c r="O115" i="3"/>
  <c r="P115" i="3"/>
  <c r="Q115" i="3"/>
  <c r="S115" i="3"/>
  <c r="T115" i="3"/>
  <c r="O116" i="3"/>
  <c r="P116" i="3"/>
  <c r="Q116" i="3"/>
  <c r="S116" i="3"/>
  <c r="T116" i="3"/>
  <c r="O117" i="3"/>
  <c r="P117" i="3"/>
  <c r="Q117" i="3"/>
  <c r="S117" i="3"/>
  <c r="T117" i="3"/>
  <c r="O118" i="3"/>
  <c r="P118" i="3"/>
  <c r="Q118" i="3"/>
  <c r="S118" i="3"/>
  <c r="T118" i="3"/>
  <c r="T106" i="3"/>
  <c r="S106" i="3"/>
  <c r="Q106" i="3"/>
  <c r="P106" i="3"/>
  <c r="O106" i="3"/>
  <c r="O100" i="3"/>
  <c r="P100" i="3"/>
  <c r="Q100" i="3"/>
  <c r="S100" i="3"/>
  <c r="T100" i="3"/>
  <c r="T99" i="3"/>
  <c r="S99" i="3"/>
  <c r="Q99" i="3"/>
  <c r="P99" i="3"/>
  <c r="O99" i="3"/>
  <c r="O92" i="3"/>
  <c r="P92" i="3"/>
  <c r="Q92" i="3"/>
  <c r="S92" i="3"/>
  <c r="T92" i="3"/>
  <c r="O93" i="3"/>
  <c r="P93" i="3"/>
  <c r="Q93" i="3"/>
  <c r="S93" i="3"/>
  <c r="T93" i="3"/>
  <c r="T91" i="3"/>
  <c r="S91" i="3"/>
  <c r="Q91" i="3"/>
  <c r="P91" i="3"/>
  <c r="O91" i="3"/>
  <c r="O79" i="3"/>
  <c r="P79" i="3"/>
  <c r="Q79" i="3"/>
  <c r="S79" i="3"/>
  <c r="T79" i="3"/>
  <c r="O80" i="3"/>
  <c r="P80" i="3"/>
  <c r="Q80" i="3"/>
  <c r="S80" i="3"/>
  <c r="T80" i="3"/>
  <c r="O81" i="3"/>
  <c r="P81" i="3"/>
  <c r="Q81" i="3"/>
  <c r="S81" i="3"/>
  <c r="T81" i="3"/>
  <c r="O82" i="3"/>
  <c r="P82" i="3"/>
  <c r="Q82" i="3"/>
  <c r="S82" i="3"/>
  <c r="T82" i="3"/>
  <c r="O83" i="3"/>
  <c r="P83" i="3"/>
  <c r="Q83" i="3"/>
  <c r="S83" i="3"/>
  <c r="T83" i="3"/>
  <c r="O84" i="3"/>
  <c r="P84" i="3"/>
  <c r="Q84" i="3"/>
  <c r="S84" i="3"/>
  <c r="T84" i="3"/>
  <c r="O85" i="3"/>
  <c r="P85" i="3"/>
  <c r="Q85" i="3"/>
  <c r="S85" i="3"/>
  <c r="T85" i="3"/>
  <c r="T78" i="3"/>
  <c r="S78" i="3"/>
  <c r="Q78" i="3"/>
  <c r="P78" i="3"/>
  <c r="O78" i="3"/>
  <c r="O68" i="3"/>
  <c r="P68" i="3"/>
  <c r="Q68" i="3"/>
  <c r="S68" i="3"/>
  <c r="T68" i="3"/>
  <c r="O69" i="3"/>
  <c r="P69" i="3"/>
  <c r="Q69" i="3"/>
  <c r="S69" i="3"/>
  <c r="T69" i="3"/>
  <c r="O70" i="3"/>
  <c r="P70" i="3"/>
  <c r="Q70" i="3"/>
  <c r="S70" i="3"/>
  <c r="T70" i="3"/>
  <c r="O71" i="3"/>
  <c r="P71" i="3"/>
  <c r="Q71" i="3"/>
  <c r="S71" i="3"/>
  <c r="T71" i="3"/>
  <c r="O72" i="3"/>
  <c r="P72" i="3"/>
  <c r="Q72" i="3"/>
  <c r="S72" i="3"/>
  <c r="T72" i="3"/>
  <c r="T67" i="3"/>
  <c r="S67" i="3"/>
  <c r="Q67" i="3"/>
  <c r="P67" i="3"/>
  <c r="O67" i="3"/>
  <c r="O53" i="3"/>
  <c r="P53" i="3"/>
  <c r="Q53" i="3"/>
  <c r="S53" i="3"/>
  <c r="T53" i="3"/>
  <c r="O54" i="3"/>
  <c r="P54" i="3"/>
  <c r="Q54" i="3"/>
  <c r="S54" i="3"/>
  <c r="T54" i="3"/>
  <c r="O55" i="3"/>
  <c r="P55" i="3"/>
  <c r="Q55" i="3"/>
  <c r="S55" i="3"/>
  <c r="T55" i="3"/>
  <c r="O56" i="3"/>
  <c r="P56" i="3"/>
  <c r="Q56" i="3"/>
  <c r="S56" i="3"/>
  <c r="T56" i="3"/>
  <c r="O57" i="3"/>
  <c r="P57" i="3"/>
  <c r="Q57" i="3"/>
  <c r="S57" i="3"/>
  <c r="T57" i="3"/>
  <c r="O58" i="3"/>
  <c r="P58" i="3"/>
  <c r="Q58" i="3"/>
  <c r="S58" i="3"/>
  <c r="T58" i="3"/>
  <c r="O59" i="3"/>
  <c r="P59" i="3"/>
  <c r="Q59" i="3"/>
  <c r="S59" i="3"/>
  <c r="T59" i="3"/>
  <c r="O60" i="3"/>
  <c r="P60" i="3"/>
  <c r="Q60" i="3"/>
  <c r="S60" i="3"/>
  <c r="T60" i="3"/>
  <c r="O61" i="3"/>
  <c r="P61" i="3"/>
  <c r="Q61" i="3"/>
  <c r="S61" i="3"/>
  <c r="T61" i="3"/>
  <c r="T52" i="3"/>
  <c r="S52" i="3"/>
  <c r="Q52" i="3"/>
  <c r="P52" i="3"/>
  <c r="O52" i="3"/>
  <c r="O39" i="3"/>
  <c r="P39" i="3"/>
  <c r="Q39" i="3"/>
  <c r="S39" i="3"/>
  <c r="T39" i="3"/>
  <c r="O40" i="3"/>
  <c r="P40" i="3"/>
  <c r="Q40" i="3"/>
  <c r="S40" i="3"/>
  <c r="T40" i="3"/>
  <c r="O41" i="3"/>
  <c r="P41" i="3"/>
  <c r="Q41" i="3"/>
  <c r="S41" i="3"/>
  <c r="T41" i="3"/>
  <c r="O42" i="3"/>
  <c r="P42" i="3"/>
  <c r="Q42" i="3"/>
  <c r="S42" i="3"/>
  <c r="T42" i="3"/>
  <c r="O43" i="3"/>
  <c r="P43" i="3"/>
  <c r="Q43" i="3"/>
  <c r="S43" i="3"/>
  <c r="T43" i="3"/>
  <c r="O44" i="3"/>
  <c r="P44" i="3"/>
  <c r="Q44" i="3"/>
  <c r="S44" i="3"/>
  <c r="T44" i="3"/>
  <c r="O45" i="3"/>
  <c r="P45" i="3"/>
  <c r="Q45" i="3"/>
  <c r="S45" i="3"/>
  <c r="T45" i="3"/>
  <c r="O46" i="3"/>
  <c r="P46" i="3"/>
  <c r="Q46" i="3"/>
  <c r="S46" i="3"/>
  <c r="T46" i="3"/>
  <c r="T38" i="3"/>
  <c r="S38" i="3"/>
  <c r="Q38" i="3"/>
  <c r="P38" i="3"/>
  <c r="O38" i="3"/>
  <c r="O28" i="3"/>
  <c r="P28" i="3"/>
  <c r="Q28" i="3"/>
  <c r="S28" i="3"/>
  <c r="T28" i="3"/>
  <c r="O29" i="3"/>
  <c r="P29" i="3"/>
  <c r="Q29" i="3"/>
  <c r="S29" i="3"/>
  <c r="T29" i="3"/>
  <c r="O30" i="3"/>
  <c r="P30" i="3"/>
  <c r="Q30" i="3"/>
  <c r="S30" i="3"/>
  <c r="T30" i="3"/>
  <c r="T27" i="3"/>
  <c r="S27" i="3"/>
  <c r="Q27" i="3"/>
  <c r="P27" i="3"/>
  <c r="O27" i="3"/>
  <c r="O18" i="3"/>
  <c r="P18" i="3"/>
  <c r="Q18" i="3"/>
  <c r="S18" i="3"/>
  <c r="T18" i="3"/>
  <c r="O19" i="3"/>
  <c r="P19" i="3"/>
  <c r="Q19" i="3"/>
  <c r="S19" i="3"/>
  <c r="T19" i="3"/>
  <c r="O20" i="3"/>
  <c r="P20" i="3"/>
  <c r="Q20" i="3"/>
  <c r="S20" i="3"/>
  <c r="T20" i="3"/>
  <c r="O21" i="3"/>
  <c r="P21" i="3"/>
  <c r="Q21" i="3"/>
  <c r="S21" i="3"/>
  <c r="T21" i="3"/>
  <c r="T17" i="3"/>
  <c r="S17" i="3"/>
  <c r="Q17" i="3"/>
  <c r="P17" i="3"/>
  <c r="O17" i="3"/>
  <c r="T8" i="3"/>
  <c r="S8" i="3"/>
  <c r="Q8" i="3"/>
  <c r="O8" i="3"/>
  <c r="P8" i="3"/>
  <c r="H38" i="3" l="1"/>
  <c r="H40" i="3"/>
  <c r="M73" i="3" l="1"/>
  <c r="H67" i="3"/>
  <c r="M67" i="3"/>
  <c r="M62" i="3"/>
  <c r="H52" i="3"/>
  <c r="M52" i="3"/>
  <c r="H45" i="3" l="1"/>
  <c r="M45" i="3"/>
  <c r="H36" i="2" l="1"/>
  <c r="H34" i="2"/>
  <c r="G36" i="2"/>
  <c r="F36" i="2"/>
  <c r="G34" i="2"/>
  <c r="F34" i="2"/>
  <c r="E36" i="2"/>
  <c r="D36" i="2"/>
  <c r="C36" i="2"/>
  <c r="E34" i="2"/>
  <c r="D34" i="2"/>
  <c r="C34" i="2"/>
  <c r="B41" i="2" l="1"/>
  <c r="B36" i="2"/>
  <c r="B34" i="2"/>
  <c r="B30" i="2"/>
  <c r="B27" i="2"/>
  <c r="B26" i="2"/>
  <c r="B21" i="2"/>
  <c r="B20" i="2"/>
  <c r="B17" i="2"/>
  <c r="B16" i="2"/>
  <c r="B15" i="2"/>
  <c r="B14" i="2"/>
  <c r="B13" i="2"/>
  <c r="B12" i="2"/>
  <c r="B11" i="2"/>
  <c r="B8" i="2"/>
  <c r="B7" i="2"/>
  <c r="N10" i="3"/>
  <c r="H113" i="3" l="1"/>
  <c r="M113" i="3" s="1"/>
  <c r="H115" i="3"/>
  <c r="M115" i="3" s="1"/>
  <c r="H114" i="3"/>
  <c r="M114" i="3" s="1"/>
  <c r="H112" i="3"/>
  <c r="H116" i="3"/>
  <c r="M116" i="3" s="1"/>
  <c r="H117" i="3"/>
  <c r="A75" i="3"/>
  <c r="A64" i="3"/>
  <c r="H41" i="3"/>
  <c r="H57" i="3"/>
  <c r="H82" i="3"/>
  <c r="H99" i="3"/>
  <c r="H108" i="3"/>
  <c r="O73" i="3"/>
  <c r="O11" i="3"/>
  <c r="C6" i="2" s="1"/>
  <c r="H7" i="2"/>
  <c r="M31" i="3"/>
  <c r="H8" i="2" s="1"/>
  <c r="H42" i="3"/>
  <c r="H43" i="3"/>
  <c r="M43" i="3" s="1"/>
  <c r="H44" i="3"/>
  <c r="M44" i="3" s="1"/>
  <c r="H46" i="3"/>
  <c r="M46" i="3" s="1"/>
  <c r="H53" i="3"/>
  <c r="M53" i="3" s="1"/>
  <c r="H54" i="3"/>
  <c r="M54" i="3" s="1"/>
  <c r="H55" i="3"/>
  <c r="M55" i="3" s="1"/>
  <c r="H56" i="3"/>
  <c r="H58" i="3"/>
  <c r="H59" i="3"/>
  <c r="M59" i="3" s="1"/>
  <c r="H60" i="3"/>
  <c r="M60" i="3" s="1"/>
  <c r="H61" i="3"/>
  <c r="M61" i="3" s="1"/>
  <c r="H68" i="3"/>
  <c r="H69" i="3"/>
  <c r="H70" i="3"/>
  <c r="M70" i="3" s="1"/>
  <c r="H71" i="3"/>
  <c r="H72" i="3"/>
  <c r="H78" i="3"/>
  <c r="M78" i="3" s="1"/>
  <c r="H79" i="3"/>
  <c r="M79" i="3" s="1"/>
  <c r="H80" i="3"/>
  <c r="H81" i="3"/>
  <c r="H83" i="3"/>
  <c r="H84" i="3"/>
  <c r="H85" i="3"/>
  <c r="H91" i="3"/>
  <c r="M91" i="3" s="1"/>
  <c r="H92" i="3"/>
  <c r="M92" i="3" s="1"/>
  <c r="H93" i="3"/>
  <c r="M93" i="3" s="1"/>
  <c r="H100" i="3"/>
  <c r="H106" i="3"/>
  <c r="H107" i="3"/>
  <c r="H109" i="3"/>
  <c r="H110" i="3"/>
  <c r="M110" i="3" s="1"/>
  <c r="H111" i="3"/>
  <c r="H118" i="3"/>
  <c r="M118" i="3" s="1"/>
  <c r="M127" i="3"/>
  <c r="M128" i="3"/>
  <c r="M129" i="3"/>
  <c r="M130" i="3"/>
  <c r="M131" i="3"/>
  <c r="M132" i="3"/>
  <c r="M133" i="3"/>
  <c r="M134" i="3"/>
  <c r="M140" i="3"/>
  <c r="M141" i="3"/>
  <c r="M142" i="3"/>
  <c r="M143" i="3"/>
  <c r="M144" i="3"/>
  <c r="M145" i="3"/>
  <c r="M146" i="3"/>
  <c r="M147" i="3"/>
  <c r="M148" i="3"/>
  <c r="M149" i="3"/>
  <c r="M150" i="3"/>
  <c r="M151" i="3"/>
  <c r="M166" i="3"/>
  <c r="H26" i="2" s="1"/>
  <c r="M186" i="3"/>
  <c r="H27" i="2" s="1"/>
  <c r="M201" i="3"/>
  <c r="H30" i="2" s="1"/>
  <c r="H31" i="2" s="1"/>
  <c r="H41" i="2"/>
  <c r="H44" i="2" s="1"/>
  <c r="G44" i="2" s="1"/>
  <c r="T73" i="3" l="1"/>
  <c r="G13" i="2" s="1"/>
  <c r="P73" i="3"/>
  <c r="D13" i="2" s="1"/>
  <c r="Q73" i="3"/>
  <c r="E13" i="2" s="1"/>
  <c r="Q62" i="3"/>
  <c r="E12" i="2" s="1"/>
  <c r="O62" i="3"/>
  <c r="P62" i="3"/>
  <c r="D12" i="2" s="1"/>
  <c r="Q152" i="3"/>
  <c r="E21" i="2" s="1"/>
  <c r="M72" i="3"/>
  <c r="M84" i="3"/>
  <c r="O94" i="3"/>
  <c r="C15" i="2" s="1"/>
  <c r="M40" i="3"/>
  <c r="M42" i="3"/>
  <c r="M56" i="3"/>
  <c r="M117" i="3"/>
  <c r="M108" i="3"/>
  <c r="M69" i="3"/>
  <c r="P101" i="3"/>
  <c r="D16" i="2" s="1"/>
  <c r="O201" i="3"/>
  <c r="C30" i="2" s="1"/>
  <c r="C31" i="2" s="1"/>
  <c r="P166" i="3"/>
  <c r="D26" i="2" s="1"/>
  <c r="P186" i="3"/>
  <c r="D27" i="2" s="1"/>
  <c r="M85" i="3"/>
  <c r="T47" i="3"/>
  <c r="G11" i="2" s="1"/>
  <c r="T201" i="3"/>
  <c r="G30" i="2" s="1"/>
  <c r="G31" i="2" s="1"/>
  <c r="O22" i="3"/>
  <c r="C7" i="2" s="1"/>
  <c r="O47" i="3"/>
  <c r="C11" i="2" s="1"/>
  <c r="C12" i="2"/>
  <c r="C13" i="2"/>
  <c r="O86" i="3"/>
  <c r="C14" i="2" s="1"/>
  <c r="O101" i="3"/>
  <c r="C16" i="2" s="1"/>
  <c r="O119" i="3"/>
  <c r="C17" i="2" s="1"/>
  <c r="O135" i="3"/>
  <c r="C20" i="2" s="1"/>
  <c r="O152" i="3"/>
  <c r="C21" i="2" s="1"/>
  <c r="O166" i="3"/>
  <c r="C26" i="2" s="1"/>
  <c r="O186" i="3"/>
  <c r="C27" i="2" s="1"/>
  <c r="Q11" i="3"/>
  <c r="E6" i="2" s="1"/>
  <c r="M41" i="3"/>
  <c r="M38" i="3"/>
  <c r="Q201" i="3"/>
  <c r="E30" i="2" s="1"/>
  <c r="E31" i="2" s="1"/>
  <c r="M81" i="3"/>
  <c r="M107" i="3"/>
  <c r="P201" i="3"/>
  <c r="D30" i="2" s="1"/>
  <c r="D31" i="2" s="1"/>
  <c r="Q47" i="3"/>
  <c r="E11" i="2" s="1"/>
  <c r="Q94" i="3"/>
  <c r="E15" i="2" s="1"/>
  <c r="Q101" i="3"/>
  <c r="E16" i="2" s="1"/>
  <c r="M99" i="3"/>
  <c r="M58" i="3"/>
  <c r="M57" i="3"/>
  <c r="S201" i="3"/>
  <c r="F30" i="2" s="1"/>
  <c r="F31" i="2" s="1"/>
  <c r="M71" i="3"/>
  <c r="S166" i="3"/>
  <c r="F26" i="2" s="1"/>
  <c r="S186" i="3"/>
  <c r="F27" i="2" s="1"/>
  <c r="P22" i="3"/>
  <c r="D7" i="2" s="1"/>
  <c r="P47" i="3"/>
  <c r="D11" i="2" s="1"/>
  <c r="P94" i="3"/>
  <c r="D15" i="2" s="1"/>
  <c r="P119" i="3"/>
  <c r="D17" i="2" s="1"/>
  <c r="P135" i="3"/>
  <c r="D20" i="2" s="1"/>
  <c r="P152" i="3"/>
  <c r="D21" i="2" s="1"/>
  <c r="T62" i="3"/>
  <c r="G12" i="2" s="1"/>
  <c r="T86" i="3"/>
  <c r="G14" i="2" s="1"/>
  <c r="T94" i="3"/>
  <c r="G15" i="2" s="1"/>
  <c r="T101" i="3"/>
  <c r="G16" i="2" s="1"/>
  <c r="T135" i="3"/>
  <c r="G20" i="2" s="1"/>
  <c r="T152" i="3"/>
  <c r="G21" i="2" s="1"/>
  <c r="T166" i="3"/>
  <c r="G26" i="2" s="1"/>
  <c r="T186" i="3"/>
  <c r="G27" i="2" s="1"/>
  <c r="Q22" i="3"/>
  <c r="E7" i="2" s="1"/>
  <c r="Q86" i="3"/>
  <c r="E14" i="2" s="1"/>
  <c r="Q119" i="3"/>
  <c r="E17" i="2" s="1"/>
  <c r="Q135" i="3"/>
  <c r="E20" i="2" s="1"/>
  <c r="Q166" i="3"/>
  <c r="E26" i="2" s="1"/>
  <c r="Q186" i="3"/>
  <c r="E27" i="2" s="1"/>
  <c r="M112" i="3"/>
  <c r="M82" i="3"/>
  <c r="T11" i="3"/>
  <c r="G6" i="2" s="1"/>
  <c r="T119" i="3"/>
  <c r="G17" i="2" s="1"/>
  <c r="S11" i="3"/>
  <c r="F6" i="2" s="1"/>
  <c r="M109" i="3"/>
  <c r="M68" i="3"/>
  <c r="M100" i="3"/>
  <c r="M152" i="3"/>
  <c r="H21" i="2" s="1"/>
  <c r="H28" i="2"/>
  <c r="M80" i="3"/>
  <c r="S152" i="3"/>
  <c r="F21" i="2" s="1"/>
  <c r="M135" i="3"/>
  <c r="H20" i="2" s="1"/>
  <c r="S135" i="3"/>
  <c r="P31" i="3"/>
  <c r="D8" i="2" s="1"/>
  <c r="P86" i="3"/>
  <c r="D14" i="2" s="1"/>
  <c r="S22" i="3"/>
  <c r="F7" i="2" s="1"/>
  <c r="T22" i="3"/>
  <c r="G7" i="2" s="1"/>
  <c r="P11" i="3"/>
  <c r="D6" i="2" s="1"/>
  <c r="O31" i="3"/>
  <c r="C8" i="2" s="1"/>
  <c r="M111" i="3"/>
  <c r="M106" i="3"/>
  <c r="S31" i="3"/>
  <c r="F8" i="2" s="1"/>
  <c r="T31" i="3"/>
  <c r="G8" i="2" s="1"/>
  <c r="Q31" i="3"/>
  <c r="E8" i="2" s="1"/>
  <c r="H6" i="2"/>
  <c r="H9" i="2" s="1"/>
  <c r="H43" i="2" l="1"/>
  <c r="H39" i="2"/>
  <c r="S73" i="3"/>
  <c r="S47" i="3"/>
  <c r="F11" i="2" s="1"/>
  <c r="M47" i="3"/>
  <c r="H11" i="2" s="1"/>
  <c r="S101" i="3"/>
  <c r="F16" i="2" s="1"/>
  <c r="E28" i="2"/>
  <c r="C22" i="2"/>
  <c r="D22" i="2"/>
  <c r="O154" i="3"/>
  <c r="C9" i="2"/>
  <c r="C28" i="2"/>
  <c r="H12" i="2"/>
  <c r="M86" i="3"/>
  <c r="H14" i="2" s="1"/>
  <c r="S62" i="3"/>
  <c r="F12" i="2" s="1"/>
  <c r="D28" i="2"/>
  <c r="C18" i="2"/>
  <c r="E9" i="2"/>
  <c r="E18" i="2"/>
  <c r="S86" i="3"/>
  <c r="F14" i="2" s="1"/>
  <c r="M101" i="3"/>
  <c r="H16" i="2" s="1"/>
  <c r="E22" i="2"/>
  <c r="G28" i="2"/>
  <c r="F28" i="2"/>
  <c r="G22" i="2"/>
  <c r="D9" i="2"/>
  <c r="H13" i="2"/>
  <c r="D18" i="2"/>
  <c r="F13" i="2"/>
  <c r="H22" i="2"/>
  <c r="F9" i="2"/>
  <c r="S94" i="3"/>
  <c r="F15" i="2" s="1"/>
  <c r="G9" i="2"/>
  <c r="G39" i="2" s="1"/>
  <c r="F20" i="2"/>
  <c r="F22" i="2" s="1"/>
  <c r="G18" i="2"/>
  <c r="M94" i="3"/>
  <c r="Q154" i="3"/>
  <c r="T154" i="3"/>
  <c r="S119" i="3"/>
  <c r="F17" i="2" s="1"/>
  <c r="M119" i="3"/>
  <c r="P154" i="3"/>
  <c r="C39" i="2" l="1"/>
  <c r="D24" i="2"/>
  <c r="C24" i="2"/>
  <c r="E39" i="2"/>
  <c r="F18" i="2"/>
  <c r="F24" i="2" s="1"/>
  <c r="G24" i="2"/>
  <c r="D39" i="2"/>
  <c r="E24" i="2"/>
  <c r="H15" i="2"/>
  <c r="H17" i="2"/>
  <c r="M154" i="3"/>
  <c r="S154" i="3"/>
  <c r="F39" i="2" l="1"/>
  <c r="H18" i="2"/>
  <c r="H24" i="2" l="1"/>
  <c r="C46" i="2" s="1"/>
  <c r="C47" i="2" l="1"/>
  <c r="C45" i="2"/>
</calcChain>
</file>

<file path=xl/sharedStrings.xml><?xml version="1.0" encoding="utf-8"?>
<sst xmlns="http://schemas.openxmlformats.org/spreadsheetml/2006/main" count="787" uniqueCount="329">
  <si>
    <t>TOTAL</t>
  </si>
  <si>
    <t>F</t>
  </si>
  <si>
    <t>01</t>
  </si>
  <si>
    <t>02</t>
  </si>
  <si>
    <t>03</t>
  </si>
  <si>
    <t>04</t>
  </si>
  <si>
    <t>05</t>
  </si>
  <si>
    <t>06</t>
  </si>
  <si>
    <t>07</t>
  </si>
  <si>
    <t>08</t>
  </si>
  <si>
    <t>09</t>
  </si>
  <si>
    <t>10</t>
  </si>
  <si>
    <t>11</t>
  </si>
  <si>
    <t>12</t>
  </si>
  <si>
    <t>13</t>
  </si>
  <si>
    <t>14</t>
  </si>
  <si>
    <t>15</t>
  </si>
  <si>
    <t>01.05</t>
  </si>
  <si>
    <t>02.05</t>
  </si>
  <si>
    <t>02.10</t>
  </si>
  <si>
    <t>02.15</t>
  </si>
  <si>
    <t>03.10</t>
  </si>
  <si>
    <t>03.15</t>
  </si>
  <si>
    <t>03.25</t>
  </si>
  <si>
    <t>03.95</t>
  </si>
  <si>
    <t>04.05</t>
  </si>
  <si>
    <t>04.10</t>
  </si>
  <si>
    <t>04.15</t>
  </si>
  <si>
    <t>04.20</t>
  </si>
  <si>
    <t>04.25</t>
  </si>
  <si>
    <t>04.95</t>
  </si>
  <si>
    <t>05.05</t>
  </si>
  <si>
    <t>05.10</t>
  </si>
  <si>
    <t>05.15</t>
  </si>
  <si>
    <t>05.20</t>
  </si>
  <si>
    <t>05.25</t>
  </si>
  <si>
    <t>05.35</t>
  </si>
  <si>
    <t>05.40</t>
  </si>
  <si>
    <t>05.45</t>
  </si>
  <si>
    <t>05.95</t>
  </si>
  <si>
    <t>06.05</t>
  </si>
  <si>
    <t>06.10</t>
  </si>
  <si>
    <t>06.15</t>
  </si>
  <si>
    <t>07.05</t>
  </si>
  <si>
    <t>07.10</t>
  </si>
  <si>
    <t>07.15</t>
  </si>
  <si>
    <t>07.25</t>
  </si>
  <si>
    <t>07.30</t>
  </si>
  <si>
    <t>07.35</t>
  </si>
  <si>
    <t>07.70</t>
  </si>
  <si>
    <t>07.95</t>
  </si>
  <si>
    <t>08.05</t>
  </si>
  <si>
    <t>08.10</t>
  </si>
  <si>
    <t>08.95</t>
  </si>
  <si>
    <t>09.10</t>
  </si>
  <si>
    <t>09.95</t>
  </si>
  <si>
    <t>10.05</t>
  </si>
  <si>
    <t>10.10</t>
  </si>
  <si>
    <t>10.15</t>
  </si>
  <si>
    <t>10.20</t>
  </si>
  <si>
    <t>10.25</t>
  </si>
  <si>
    <t>10.40</t>
  </si>
  <si>
    <t>10.95</t>
  </si>
  <si>
    <t>11.05</t>
  </si>
  <si>
    <t>11.10</t>
  </si>
  <si>
    <t>11.15</t>
  </si>
  <si>
    <t>11.20</t>
  </si>
  <si>
    <t>11.50</t>
  </si>
  <si>
    <t>11.75</t>
  </si>
  <si>
    <t>11.90</t>
  </si>
  <si>
    <t>11.95</t>
  </si>
  <si>
    <t>12.05</t>
  </si>
  <si>
    <t>12.10</t>
  </si>
  <si>
    <t>12.15</t>
  </si>
  <si>
    <t>12.20</t>
  </si>
  <si>
    <t>12.30</t>
  </si>
  <si>
    <t>12.35</t>
  </si>
  <si>
    <t>12.40</t>
  </si>
  <si>
    <t>12.50</t>
  </si>
  <si>
    <t>12.55</t>
  </si>
  <si>
    <t>12.60</t>
  </si>
  <si>
    <t>12.90</t>
  </si>
  <si>
    <t>12.95</t>
  </si>
  <si>
    <t>13.05</t>
  </si>
  <si>
    <t>13.10</t>
  </si>
  <si>
    <t>13.15</t>
  </si>
  <si>
    <t>14.05</t>
  </si>
  <si>
    <t>14.10</t>
  </si>
  <si>
    <t>14.15</t>
  </si>
  <si>
    <t>14.20</t>
  </si>
  <si>
    <t>14.30</t>
  </si>
  <si>
    <t>14.35</t>
  </si>
  <si>
    <t>14.40</t>
  </si>
  <si>
    <t>14.95</t>
  </si>
  <si>
    <t>15.40</t>
  </si>
  <si>
    <t>15.45</t>
  </si>
  <si>
    <t>15.50</t>
  </si>
  <si>
    <t>15.55</t>
  </si>
  <si>
    <t>15.60</t>
  </si>
  <si>
    <t>15.65</t>
  </si>
  <si>
    <t>15.95</t>
  </si>
  <si>
    <t>NO.</t>
  </si>
  <si>
    <t>X</t>
  </si>
  <si>
    <t>G</t>
  </si>
  <si>
    <t>02.20</t>
  </si>
  <si>
    <t>02.95</t>
  </si>
  <si>
    <t>06.20</t>
  </si>
  <si>
    <t>06.95</t>
  </si>
  <si>
    <t>Production</t>
  </si>
  <si>
    <t>H</t>
  </si>
  <si>
    <t>04.30</t>
  </si>
  <si>
    <t xml:space="preserve">Répartition </t>
  </si>
  <si>
    <t>des coûts</t>
  </si>
  <si>
    <t>DESCRIPTION</t>
  </si>
  <si>
    <t>13.95</t>
  </si>
  <si>
    <t>Origine</t>
  </si>
  <si>
    <t>GRAND TOTAL</t>
  </si>
  <si>
    <t xml:space="preserve">  GRAND TOTAL</t>
  </si>
  <si>
    <t>10.50</t>
  </si>
  <si>
    <t>10.55</t>
  </si>
  <si>
    <t>10.57</t>
  </si>
  <si>
    <t>10.59</t>
  </si>
  <si>
    <t>10.80</t>
  </si>
  <si>
    <t>14.22</t>
  </si>
  <si>
    <t>14.24</t>
  </si>
  <si>
    <t>14.26</t>
  </si>
  <si>
    <t>14.28</t>
  </si>
  <si>
    <t>14.50</t>
  </si>
  <si>
    <t>14.60</t>
  </si>
  <si>
    <t>10.52</t>
  </si>
  <si>
    <t>ADMINISTRATION</t>
  </si>
  <si>
    <t>04.35</t>
  </si>
  <si>
    <t>05.30</t>
  </si>
  <si>
    <t>06.25</t>
  </si>
  <si>
    <t>PROJECT TITLE:</t>
  </si>
  <si>
    <t>APPLICANT:</t>
  </si>
  <si>
    <t>ACCOUNT</t>
  </si>
  <si>
    <t>CATEGORY</t>
  </si>
  <si>
    <t>COST ALLOCATION</t>
  </si>
  <si>
    <t>COST ORIGIN</t>
  </si>
  <si>
    <t>Internal</t>
  </si>
  <si>
    <t>Related</t>
  </si>
  <si>
    <t>External</t>
  </si>
  <si>
    <t>Canadian</t>
  </si>
  <si>
    <t>Non-Canadian</t>
  </si>
  <si>
    <t>BUDGET DATE</t>
  </si>
  <si>
    <t>BUDGET PREPARED BY</t>
  </si>
  <si>
    <t>By signing this document, I certify that the internal and related expenses correspond to the actual cost or the exchange value of the goods or services listed. No profit margin is added to the expected costs.</t>
  </si>
  <si>
    <t>PRODUCER</t>
  </si>
  <si>
    <t>columns.</t>
  </si>
  <si>
    <t>NAME and DETAILS  /  DESCRIPTION</t>
  </si>
  <si>
    <t>(specify role and responsibility)</t>
  </si>
  <si>
    <t xml:space="preserve">This budget contains formulas. If you add lines, make sure to copy the formulas on the new lines so that you maintain all the formulas, including those in the hidden O to T </t>
  </si>
  <si>
    <t>NAME and DETAILS</t>
  </si>
  <si>
    <t>NAME</t>
  </si>
  <si>
    <t>Cost</t>
  </si>
  <si>
    <t>Allocation</t>
  </si>
  <si>
    <t>Origin</t>
  </si>
  <si>
    <t xml:space="preserve">  TOTAL PRODUCER</t>
  </si>
  <si>
    <t>ACC.</t>
  </si>
  <si>
    <t>Rights cannot be paid to the applicant, co-applicant, parent company or to a related person.</t>
  </si>
  <si>
    <t>TOTAL UNITS</t>
  </si>
  <si>
    <t>RATE</t>
  </si>
  <si>
    <t>Testing</t>
  </si>
  <si>
    <t>Exploitation</t>
  </si>
  <si>
    <t>hrs, days, wks, mths</t>
  </si>
  <si>
    <t>$ COST per unit</t>
  </si>
  <si>
    <t>RIGHTS ACQUISITION</t>
  </si>
  <si>
    <t>PROJECT PROPOSAL PREPARATION</t>
  </si>
  <si>
    <t>TOTAL PROJECT PROPOSAL PREPARATION</t>
  </si>
  <si>
    <t>TOTAL RIGHTS ACQUISITION</t>
  </si>
  <si>
    <t>KEY ROLES</t>
  </si>
  <si>
    <t>TOTAL KEY ROLES</t>
  </si>
  <si>
    <t>DESIGN LABOUR</t>
  </si>
  <si>
    <t>PROGRAMMING LABOUR</t>
  </si>
  <si>
    <t>TALENT</t>
  </si>
  <si>
    <t>ADMINISTRATION LABOUR</t>
  </si>
  <si>
    <t>TOTAL ADMINISTRATION LABOUR</t>
  </si>
  <si>
    <t>OTHER EXPLOITATION LABOUR</t>
  </si>
  <si>
    <t>TOTAL OTHER EXPLOITATION LABOUR</t>
  </si>
  <si>
    <t>TOTAL PROGRAMMING LABOUR</t>
  </si>
  <si>
    <t>TOTAL AUDIO/VIDEO LABOUR</t>
  </si>
  <si>
    <t>TOTAL TALENT</t>
  </si>
  <si>
    <t>EQUIPMENT AND MATERIALS</t>
  </si>
  <si>
    <t>TOTAL EQUIPMENT AND MATERIALS</t>
  </si>
  <si>
    <t>Cost Allocation</t>
  </si>
  <si>
    <t>Cost Origin</t>
  </si>
  <si>
    <t>QUANTITY</t>
  </si>
  <si>
    <t>TOTAL TIME</t>
  </si>
  <si>
    <t>(no. of units)</t>
  </si>
  <si>
    <t>($ COST per UNIT)</t>
  </si>
  <si>
    <t>This budget contains formulas. If you add lines, make sure to copy the formulas on the new lines so that you maintain all the formulas, including those in the hidden O to T columns.</t>
  </si>
  <si>
    <t>SECTION A - PRODUCER</t>
  </si>
  <si>
    <t>SECTION B -  PRODUCTION TEAM LABOUR EXPENSES</t>
  </si>
  <si>
    <t>SECTION C - EQUIPMENT AND MATERIALS</t>
  </si>
  <si>
    <t>SECTION D - EXPLOITATION, MARKETING, PROMOTION, PUBLICITY</t>
  </si>
  <si>
    <t>SECTION E - PRODUCTION ADMINISTRATION</t>
  </si>
  <si>
    <t>TOTAL PRODUCTION ADMINISTRATION</t>
  </si>
  <si>
    <t>cannot exceed 10% of budget sections B+C</t>
  </si>
  <si>
    <t>PRIOR DEVELOPMENT/PROTOTYPING COSTS</t>
  </si>
  <si>
    <t>STORY RIGHTS (including option agreements)</t>
  </si>
  <si>
    <t>IMAGE RIGHTS</t>
  </si>
  <si>
    <t>SOUND RIGHTS</t>
  </si>
  <si>
    <t>LIBRARY FEES</t>
  </si>
  <si>
    <t>OTHER RIGHTS (specify)</t>
  </si>
  <si>
    <t>OTHER (specify)</t>
  </si>
  <si>
    <t>CONSULTANT</t>
  </si>
  <si>
    <t>PROJECT MANAGER OR PROJECT LEADER (non shareholder only)</t>
  </si>
  <si>
    <t>INSURANCE A (comprehensive liability package)</t>
  </si>
  <si>
    <t>INSURANCE B (errors and omissions)</t>
  </si>
  <si>
    <t>LEGAL</t>
  </si>
  <si>
    <t>AUDIT</t>
  </si>
  <si>
    <t>BANK SERVICE FEES</t>
  </si>
  <si>
    <t>INTERIM FINANCING</t>
  </si>
  <si>
    <t xml:space="preserve"> TOTAL MARKETING, PROMOTION, PUBLICITY</t>
  </si>
  <si>
    <t>MARKETING, PROMOTION, PUBLICITY</t>
  </si>
  <si>
    <t>EXPLOITATION &amp; MAINTENANCE</t>
  </si>
  <si>
    <t>TOTAL EXPLOITATION &amp; MAINTENANCE</t>
  </si>
  <si>
    <t>SUB-TOTAL SECTIONS B+C</t>
  </si>
  <si>
    <t xml:space="preserve">AUDIO/VIDEO EQUIPMENT AND MATERIALS </t>
  </si>
  <si>
    <t xml:space="preserve">  TOTAL AUDIO/VIDEO EQUIPMENT AND MATERIALS</t>
  </si>
  <si>
    <t>MARKET RESEARCH/FOCUS GROUPS</t>
  </si>
  <si>
    <t>TECHNICAL DIRECTOR</t>
  </si>
  <si>
    <t>ART DIRECTOR</t>
  </si>
  <si>
    <t>ANIMATION DIRECTOR</t>
  </si>
  <si>
    <t>INTERACTIVE DIRECTOR</t>
  </si>
  <si>
    <t>CREATIVE DIRECTOR</t>
  </si>
  <si>
    <t>DESIGNER</t>
  </si>
  <si>
    <t>GRAPHIC DESIGNER</t>
  </si>
  <si>
    <t>INTERACTIVE OR GAME DESIGNER</t>
  </si>
  <si>
    <t>GRAPHIC ARTIST - 2D</t>
  </si>
  <si>
    <t>GRAPHIC ARTIST - 3D</t>
  </si>
  <si>
    <t>ASSISTANT DESIGNER</t>
  </si>
  <si>
    <t>ILLUSTRATOR</t>
  </si>
  <si>
    <t>STORYBOARD ARTIST</t>
  </si>
  <si>
    <t>COMPUTER ANIMATION ARTIST</t>
  </si>
  <si>
    <t>If the person indicated at account 04.05 is a shareholder of the applicant, co-applicant or parent company, his or her salary as project manager or project leader must be moved above, under line 01.05.</t>
  </si>
  <si>
    <t>SYSTEM ARCHITECT</t>
  </si>
  <si>
    <t>SENIOR PROGRAMMER</t>
  </si>
  <si>
    <t>USEABILITY ARCHITECT</t>
  </si>
  <si>
    <t>PROGRAMMING LABOUR (specify)</t>
  </si>
  <si>
    <t xml:space="preserve">SYSTEM INTEGRATOR </t>
  </si>
  <si>
    <t>TESTING LABOUR</t>
  </si>
  <si>
    <t>DIRECTOR</t>
  </si>
  <si>
    <t>CAMERA</t>
  </si>
  <si>
    <t>LIGHTING / GRIP LABOUR</t>
  </si>
  <si>
    <t>AUDIO</t>
  </si>
  <si>
    <t>ADDTL.PRODUCTION LABOUR (specify)</t>
  </si>
  <si>
    <t>PRODUCTION CO-ORDINATOR</t>
  </si>
  <si>
    <t>EDITOR</t>
  </si>
  <si>
    <t>VOICE-OVER PERFORMERS (NARRATORS)</t>
  </si>
  <si>
    <t>PERFORMERS / ACTORS (specify)</t>
  </si>
  <si>
    <t>ACCOUNTANT/BOOKEEPER - for the project only</t>
  </si>
  <si>
    <t>MEDIA RELATIONS SPECIALIST</t>
  </si>
  <si>
    <t>MARKETING SPECIALIST</t>
  </si>
  <si>
    <t>PUBLICIST</t>
  </si>
  <si>
    <t>COMMUNITY MANAGER</t>
  </si>
  <si>
    <t>WEBMASTER</t>
  </si>
  <si>
    <t>VERSIONING/TRANSLATION</t>
  </si>
  <si>
    <t>INTERFACE SPECIALIST</t>
  </si>
  <si>
    <t>CONTENT SPECIALIST</t>
  </si>
  <si>
    <t>WRITER</t>
  </si>
  <si>
    <t>RESEARCHER</t>
  </si>
  <si>
    <t>FOCUS GROUP</t>
  </si>
  <si>
    <t>COMPUTER WORKSTATIONS (specify)</t>
  </si>
  <si>
    <t>DIGITIZATION EQUIPMENT</t>
  </si>
  <si>
    <t>ADDTL. EQUIPMENT (specify)</t>
  </si>
  <si>
    <t>ADDTL. DATA STORAGE DEVICES</t>
  </si>
  <si>
    <t>SOFTWARE LICENCES (specify)</t>
  </si>
  <si>
    <t>STAGING SERVER (for installation)</t>
  </si>
  <si>
    <t>ADDTL. SUPPLIES and MATERIALS</t>
  </si>
  <si>
    <t>ART DEPARTMENT RENTALS and SUPPLIES</t>
  </si>
  <si>
    <t>CAMERA EQUIPMENT RENTAL</t>
  </si>
  <si>
    <t>LIGHTING / GRIP EQUIPMENT RENTAL</t>
  </si>
  <si>
    <t>AUDIO EQUIPMENT RENTAL</t>
  </si>
  <si>
    <t>SOUND EFFECTS</t>
  </si>
  <si>
    <t>STOCK FOOTAGE-AUDIO/ MUSIC (transfers)</t>
  </si>
  <si>
    <t>STOCK FOOTAGE-PICTURE (transfers)</t>
  </si>
  <si>
    <t xml:space="preserve">OFFLINE EDIT </t>
  </si>
  <si>
    <t>ONLINE EDIT</t>
  </si>
  <si>
    <t>AUDIO RE-RECORDING and MIX</t>
  </si>
  <si>
    <t>Hrs</t>
  </si>
  <si>
    <t>Days</t>
  </si>
  <si>
    <t>Wks</t>
  </si>
  <si>
    <t>Mths</t>
  </si>
  <si>
    <t>Flat</t>
  </si>
  <si>
    <t>You may add lines if more than one person holds the same role.</t>
  </si>
  <si>
    <t>(provide detailed description of equipment and materials)</t>
  </si>
  <si>
    <t>(provide detailed explanation)</t>
  </si>
  <si>
    <t>WEBSITE:  SERVER EXPENSES</t>
  </si>
  <si>
    <t>WEBSITE:  ADDTL. SOFTWARE</t>
  </si>
  <si>
    <t>WEBSITE:  ADDTL. MAINTENANCE</t>
  </si>
  <si>
    <t xml:space="preserve"> REPRODUCTIONS, STILLS</t>
  </si>
  <si>
    <t>LAUNCH EXPENSES</t>
  </si>
  <si>
    <t>MEDIA KITS</t>
  </si>
  <si>
    <t>INTERACTIVE / WEB ADVERTISING</t>
  </si>
  <si>
    <t>TV ADVERTISING</t>
  </si>
  <si>
    <t>PRINT ADVERTISING</t>
  </si>
  <si>
    <t>RADIO ADVERTISING</t>
  </si>
  <si>
    <t>OUTDOOR ADVERTISING</t>
  </si>
  <si>
    <t>SPONSORSHIPS</t>
  </si>
  <si>
    <t>OTHER PROMOTION MATERAL</t>
  </si>
  <si>
    <t>COLLATERAL MATERIALS</t>
  </si>
  <si>
    <t>ANCILLARY PRODUCTS</t>
  </si>
  <si>
    <t>TRADESHOWS/CONFERENCES</t>
  </si>
  <si>
    <t>Note: Expenses identified in the project's budget/final costs cannot be deducted from exploitation revenues.</t>
  </si>
  <si>
    <t>TOTAL A - PRODUCER</t>
  </si>
  <si>
    <t>TOTAL B - PRODUCTION TEAM LABOUR EXPENSES</t>
  </si>
  <si>
    <t>TOTAL C - EQUIPMENT AND MATERIALS</t>
  </si>
  <si>
    <t>SUB-TOTAL B + C</t>
  </si>
  <si>
    <t>TOTAL D - EXPLOITATION, MARKETING, PROMOTION, PUBLICITY</t>
  </si>
  <si>
    <t>TOTAL  E  -  PRODUCTION ADMINISTRATION</t>
  </si>
  <si>
    <t>ADDITIONAL BUDGET SECTIONS</t>
  </si>
  <si>
    <t>TOTAL (PRODUCTION COSTS)</t>
  </si>
  <si>
    <t>SIGNATURE</t>
  </si>
  <si>
    <t>Expenses allowed for up to one year maximum after launch to cover the first year of exploitation.</t>
  </si>
  <si>
    <t>Costs in this section must be project specific; the company's everyday expenses should be indicated in the CORPORATE OVERHEAD section (line F).</t>
  </si>
  <si>
    <t>AUDIO/VIDEO LABOUR</t>
  </si>
  <si>
    <t>RESEARCHER/WRITER</t>
  </si>
  <si>
    <t>TOTAL DESIGN LABOUR</t>
  </si>
  <si>
    <t>Equipment and software must be calculated on a prorata basis for use during the project AND amortized on a staight-line or declining balance basis.</t>
  </si>
  <si>
    <t>PRODUCER - CANADIAN</t>
  </si>
  <si>
    <t>PRODUCER - NON-CANADIAN</t>
  </si>
  <si>
    <t xml:space="preserve">  CORPORATE OVERHEAD - CANADIAN</t>
  </si>
  <si>
    <t xml:space="preserve">  CORPORATE OVERHEAD - NON-CANADIAN</t>
  </si>
  <si>
    <t xml:space="preserve">  CONTINGENCY - CANADIAN</t>
  </si>
  <si>
    <t xml:space="preserve">  CONTINGENCY - NON-CANADIAN</t>
  </si>
  <si>
    <t>Cannot exceed 10% of the total of section B and C if the person is a shareholder of the applicant, co-applicant or parent company (Canadian-side only; should check with non-Canadian funding agency for their rules re: producer fee cap).</t>
  </si>
  <si>
    <t>Consult the guidelines of the non-Canadian funding agency for any maximum caps.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</si>
</sst>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09]#,##0"/>
    <numFmt numFmtId="165" formatCode="&quot;$&quot;#,##0"/>
    <numFmt numFmtId="166" formatCode="#,##0\ [$$-C0C]"/>
  </numFmts>
  <fonts count="25" x14ac:knownFonts="1">
    <font>
      <sz val="12"/>
      <name val="Arial"/>
    </font>
    <font>
      <b/>
      <sz val="12"/>
      <name val="Arial"/>
      <family val="2"/>
    </font>
    <font>
      <sz val="10"/>
      <name val="Arial"/>
      <family val="2"/>
    </font>
    <font>
      <sz val="9"/>
      <name val="Arial"/>
      <family val="2"/>
    </font>
    <font>
      <b/>
      <sz val="10"/>
      <name val="Arial"/>
      <family val="2"/>
    </font>
    <font>
      <b/>
      <sz val="9"/>
      <name val="Arial"/>
      <family val="2"/>
    </font>
    <font>
      <sz val="12"/>
      <color indexed="9"/>
      <name val="Arial"/>
      <family val="2"/>
    </font>
    <font>
      <sz val="12"/>
      <color indexed="8"/>
      <name val="Arial"/>
      <family val="2"/>
    </font>
    <font>
      <b/>
      <sz val="12"/>
      <color indexed="8"/>
      <name val="Arial"/>
      <family val="2"/>
    </font>
    <font>
      <sz val="10"/>
      <color indexed="9"/>
      <name val="Arial"/>
      <family val="2"/>
    </font>
    <font>
      <sz val="12"/>
      <name val="Arial"/>
      <family val="2"/>
    </font>
    <font>
      <b/>
      <sz val="13"/>
      <name val="Arial"/>
      <family val="2"/>
    </font>
    <font>
      <sz val="8"/>
      <name val="Arial"/>
      <family val="2"/>
    </font>
    <font>
      <i/>
      <sz val="10"/>
      <name val="Arial"/>
      <family val="2"/>
    </font>
    <font>
      <b/>
      <i/>
      <sz val="10"/>
      <name val="Arial"/>
      <family val="2"/>
    </font>
    <font>
      <sz val="9"/>
      <name val="Arial"/>
      <family val="2"/>
    </font>
    <font>
      <b/>
      <sz val="9"/>
      <name val="Arial"/>
      <family val="2"/>
    </font>
    <font>
      <b/>
      <sz val="9"/>
      <color indexed="10"/>
      <name val="Arial"/>
      <family val="2"/>
    </font>
    <font>
      <b/>
      <sz val="10"/>
      <color indexed="10"/>
      <name val="Arial"/>
      <family val="2"/>
    </font>
    <font>
      <b/>
      <sz val="11"/>
      <name val="Arial"/>
      <family val="2"/>
    </font>
    <font>
      <b/>
      <i/>
      <sz val="11"/>
      <name val="Arial"/>
      <family val="2"/>
    </font>
    <font>
      <sz val="11"/>
      <name val="Arial"/>
      <family val="2"/>
    </font>
    <font>
      <b/>
      <sz val="11"/>
      <color indexed="10"/>
      <name val="Arial"/>
      <family val="2"/>
    </font>
    <font>
      <sz val="10"/>
      <color theme="1"/>
      <name val="Arial"/>
      <family val="2"/>
    </font>
    <font>
      <b/>
      <sz val="10"/>
      <color rgb="FFFF0000"/>
      <name val="Arial"/>
      <family val="2"/>
    </font>
  </fonts>
  <fills count="8">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9"/>
        <bgColor indexed="8"/>
      </patternFill>
    </fill>
    <fill>
      <patternFill patternType="solid">
        <fgColor indexed="65"/>
        <bgColor indexed="8"/>
      </patternFill>
    </fill>
    <fill>
      <patternFill patternType="solid">
        <fgColor indexed="65"/>
        <bgColor indexed="26"/>
      </patternFill>
    </fill>
    <fill>
      <patternFill patternType="solid">
        <fgColor rgb="FFFFFF00"/>
        <bgColor indexed="64"/>
      </patternFill>
    </fill>
  </fills>
  <borders count="35">
    <border>
      <left/>
      <right/>
      <top/>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310">
    <xf numFmtId="0" fontId="0" fillId="0" borderId="0" xfId="0"/>
    <xf numFmtId="0" fontId="0" fillId="0" borderId="0" xfId="0" applyAlignment="1">
      <alignment horizontal="center"/>
    </xf>
    <xf numFmtId="0" fontId="0" fillId="0" borderId="0" xfId="0" applyBorder="1"/>
    <xf numFmtId="0" fontId="1" fillId="0" borderId="0" xfId="0" applyFont="1"/>
    <xf numFmtId="0" fontId="2" fillId="2" borderId="0" xfId="0" applyFont="1" applyFill="1" applyProtection="1"/>
    <xf numFmtId="0" fontId="2" fillId="0" borderId="0" xfId="0" applyFont="1"/>
    <xf numFmtId="0" fontId="4" fillId="0" borderId="0" xfId="0" applyFont="1"/>
    <xf numFmtId="0" fontId="5" fillId="0" borderId="0" xfId="0" applyFont="1"/>
    <xf numFmtId="0" fontId="3" fillId="0" borderId="0" xfId="0" applyFont="1"/>
    <xf numFmtId="0" fontId="2" fillId="0" borderId="0" xfId="0" applyFont="1" applyProtection="1"/>
    <xf numFmtId="49" fontId="0" fillId="0" borderId="0" xfId="0" applyNumberFormat="1"/>
    <xf numFmtId="0" fontId="4" fillId="0" borderId="0" xfId="0" applyFont="1" applyBorder="1"/>
    <xf numFmtId="0" fontId="7" fillId="0" borderId="1" xfId="0" applyFont="1" applyFill="1" applyBorder="1" applyProtection="1"/>
    <xf numFmtId="0" fontId="2" fillId="2" borderId="0" xfId="0" applyFont="1" applyFill="1" applyAlignment="1" applyProtection="1">
      <alignment vertical="center"/>
    </xf>
    <xf numFmtId="0" fontId="4" fillId="2" borderId="0" xfId="0" applyFont="1" applyFill="1" applyProtection="1"/>
    <xf numFmtId="0" fontId="2" fillId="2" borderId="0" xfId="0" applyFont="1" applyFill="1"/>
    <xf numFmtId="0" fontId="2" fillId="0" borderId="0" xfId="0" applyFont="1" applyAlignment="1" applyProtection="1">
      <alignment vertical="center"/>
    </xf>
    <xf numFmtId="0" fontId="2" fillId="0" borderId="0" xfId="0" applyFont="1" applyAlignment="1" applyProtection="1">
      <alignment horizontal="center" vertical="center"/>
    </xf>
    <xf numFmtId="0" fontId="2" fillId="2" borderId="0" xfId="0" applyFont="1" applyFill="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3" borderId="0" xfId="0" applyFont="1" applyFill="1" applyBorder="1" applyAlignment="1" applyProtection="1">
      <alignment vertical="center"/>
    </xf>
    <xf numFmtId="0" fontId="2" fillId="4" borderId="0" xfId="0" applyFont="1" applyFill="1" applyBorder="1" applyAlignment="1" applyProtection="1">
      <alignment horizontal="center" vertical="center"/>
    </xf>
    <xf numFmtId="37" fontId="4" fillId="2" borderId="0" xfId="0" applyNumberFormat="1" applyFont="1" applyFill="1" applyAlignment="1" applyProtection="1">
      <alignment vertical="center"/>
    </xf>
    <xf numFmtId="37" fontId="4" fillId="4" borderId="0" xfId="0" applyNumberFormat="1" applyFont="1" applyFill="1" applyBorder="1" applyAlignment="1" applyProtection="1">
      <alignment vertical="center"/>
    </xf>
    <xf numFmtId="49" fontId="2" fillId="0" borderId="0" xfId="0" applyNumberFormat="1" applyFont="1"/>
    <xf numFmtId="0" fontId="2" fillId="0" borderId="0" xfId="0" applyFont="1" applyAlignment="1">
      <alignment horizontal="center"/>
    </xf>
    <xf numFmtId="0" fontId="2" fillId="0" borderId="0" xfId="0" applyFont="1" applyBorder="1"/>
    <xf numFmtId="0" fontId="9" fillId="0" borderId="2" xfId="0" applyFont="1" applyFill="1" applyBorder="1" applyProtection="1"/>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165" fontId="2" fillId="5" borderId="0" xfId="0" applyNumberFormat="1" applyFont="1" applyFill="1" applyBorder="1" applyAlignment="1" applyProtection="1">
      <alignment horizontal="right" vertical="center"/>
    </xf>
    <xf numFmtId="0" fontId="8" fillId="0" borderId="3" xfId="0" applyFont="1" applyFill="1" applyBorder="1" applyAlignment="1" applyProtection="1">
      <alignment horizontal="left" vertical="center"/>
    </xf>
    <xf numFmtId="0" fontId="10" fillId="0" borderId="0" xfId="0" applyFont="1"/>
    <xf numFmtId="0" fontId="2" fillId="0" borderId="4" xfId="0" applyFont="1" applyBorder="1" applyAlignment="1" applyProtection="1">
      <alignment vertical="center"/>
    </xf>
    <xf numFmtId="0" fontId="2" fillId="2" borderId="4" xfId="0" applyFont="1" applyFill="1" applyBorder="1" applyAlignment="1" applyProtection="1">
      <alignment vertical="center"/>
    </xf>
    <xf numFmtId="0" fontId="2" fillId="0" borderId="5" xfId="0" applyFont="1" applyBorder="1" applyAlignment="1" applyProtection="1">
      <alignment horizontal="center" vertical="center"/>
    </xf>
    <xf numFmtId="0" fontId="2" fillId="0" borderId="5" xfId="0" applyFont="1" applyBorder="1" applyAlignment="1" applyProtection="1">
      <alignment vertical="center"/>
    </xf>
    <xf numFmtId="0" fontId="5" fillId="0" borderId="0" xfId="0" applyFont="1" applyBorder="1"/>
    <xf numFmtId="0" fontId="2" fillId="0" borderId="6" xfId="0" applyFont="1" applyBorder="1" applyAlignment="1" applyProtection="1">
      <alignment vertical="center"/>
    </xf>
    <xf numFmtId="49" fontId="0" fillId="0" borderId="0" xfId="0" applyNumberFormat="1" applyBorder="1"/>
    <xf numFmtId="0" fontId="0" fillId="0" borderId="0" xfId="0" applyBorder="1" applyAlignment="1">
      <alignment horizontal="center"/>
    </xf>
    <xf numFmtId="0" fontId="2" fillId="2" borderId="0" xfId="0" applyFont="1" applyFill="1" applyBorder="1"/>
    <xf numFmtId="0" fontId="4" fillId="0" borderId="5" xfId="0" applyFont="1" applyBorder="1"/>
    <xf numFmtId="0" fontId="4" fillId="0" borderId="5" xfId="0" applyFont="1" applyBorder="1" applyAlignment="1" applyProtection="1">
      <alignment horizontal="left" vertical="center"/>
    </xf>
    <xf numFmtId="0" fontId="1" fillId="0" borderId="0" xfId="0" applyFont="1" applyBorder="1"/>
    <xf numFmtId="49" fontId="4" fillId="0" borderId="5" xfId="0" applyNumberFormat="1" applyFont="1" applyBorder="1" applyAlignment="1">
      <alignment horizontal="center"/>
    </xf>
    <xf numFmtId="49" fontId="2" fillId="0" borderId="0" xfId="0" applyNumberFormat="1" applyFont="1" applyAlignment="1">
      <alignment horizontal="center"/>
    </xf>
    <xf numFmtId="0" fontId="2" fillId="2" borderId="5" xfId="0" applyFont="1" applyFill="1" applyBorder="1" applyAlignment="1" applyProtection="1">
      <alignment vertical="center"/>
    </xf>
    <xf numFmtId="0" fontId="2" fillId="0" borderId="7" xfId="0" applyFont="1" applyBorder="1" applyAlignment="1" applyProtection="1">
      <alignment vertical="center"/>
    </xf>
    <xf numFmtId="3" fontId="2" fillId="2" borderId="5" xfId="0" applyNumberFormat="1" applyFont="1" applyFill="1" applyBorder="1" applyAlignment="1" applyProtection="1">
      <alignment horizontal="center" vertical="center"/>
    </xf>
    <xf numFmtId="3" fontId="2" fillId="5" borderId="5" xfId="0" applyNumberFormat="1" applyFont="1" applyFill="1" applyBorder="1" applyAlignment="1" applyProtection="1">
      <alignment horizontal="right" vertical="center"/>
    </xf>
    <xf numFmtId="2" fontId="2" fillId="0" borderId="5" xfId="0" applyNumberFormat="1" applyFont="1" applyBorder="1" applyAlignment="1" applyProtection="1">
      <alignment horizontal="center" vertical="center"/>
    </xf>
    <xf numFmtId="0" fontId="2" fillId="2" borderId="6" xfId="0" applyFont="1" applyFill="1" applyBorder="1" applyAlignment="1" applyProtection="1">
      <alignment vertical="center"/>
    </xf>
    <xf numFmtId="0" fontId="4" fillId="5" borderId="5"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165" fontId="4" fillId="5" borderId="5" xfId="0" applyNumberFormat="1" applyFont="1" applyFill="1" applyBorder="1" applyAlignment="1" applyProtection="1">
      <alignment horizontal="right" vertical="center"/>
    </xf>
    <xf numFmtId="0" fontId="11" fillId="0" borderId="5" xfId="0"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5" xfId="0" applyFont="1" applyBorder="1" applyAlignment="1" applyProtection="1">
      <alignment vertical="center"/>
    </xf>
    <xf numFmtId="0" fontId="4" fillId="0" borderId="7" xfId="0" applyFont="1" applyBorder="1" applyAlignment="1" applyProtection="1">
      <alignment vertical="center"/>
    </xf>
    <xf numFmtId="0" fontId="4" fillId="0" borderId="4" xfId="0" applyFont="1" applyBorder="1" applyAlignment="1" applyProtection="1">
      <alignment vertical="center"/>
    </xf>
    <xf numFmtId="0" fontId="4" fillId="2" borderId="4" xfId="0" applyFont="1" applyFill="1" applyBorder="1" applyAlignment="1" applyProtection="1">
      <alignment vertical="center"/>
    </xf>
    <xf numFmtId="0" fontId="4" fillId="2" borderId="8" xfId="0" applyFont="1" applyFill="1" applyBorder="1" applyAlignment="1" applyProtection="1">
      <alignment vertical="center"/>
    </xf>
    <xf numFmtId="0" fontId="4" fillId="0" borderId="0" xfId="0" applyFont="1" applyBorder="1" applyAlignment="1" applyProtection="1">
      <alignment vertical="center"/>
    </xf>
    <xf numFmtId="0" fontId="4" fillId="2" borderId="0" xfId="0" applyFont="1" applyFill="1" applyBorder="1" applyAlignment="1" applyProtection="1">
      <alignment vertical="center"/>
    </xf>
    <xf numFmtId="0" fontId="4" fillId="0" borderId="10" xfId="0" applyFont="1" applyBorder="1" applyAlignment="1" applyProtection="1">
      <alignment vertical="center"/>
    </xf>
    <xf numFmtId="0" fontId="4" fillId="0" borderId="8" xfId="0" applyFont="1" applyBorder="1" applyAlignment="1" applyProtection="1">
      <alignment vertical="center"/>
    </xf>
    <xf numFmtId="0" fontId="4"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0" borderId="0" xfId="0" applyFont="1" applyBorder="1"/>
    <xf numFmtId="0" fontId="12" fillId="0" borderId="0" xfId="0" applyFont="1"/>
    <xf numFmtId="3" fontId="2" fillId="5" borderId="8" xfId="0" applyNumberFormat="1" applyFont="1" applyFill="1" applyBorder="1" applyAlignment="1" applyProtection="1">
      <alignment horizontal="right" vertical="center"/>
    </xf>
    <xf numFmtId="0" fontId="8" fillId="0" borderId="11" xfId="0" applyFont="1" applyFill="1" applyBorder="1" applyAlignment="1" applyProtection="1">
      <alignment horizontal="left" vertical="center"/>
    </xf>
    <xf numFmtId="0" fontId="4" fillId="0" borderId="0" xfId="0" applyFont="1" applyBorder="1" applyAlignment="1" applyProtection="1">
      <alignment horizontal="center" vertical="center"/>
    </xf>
    <xf numFmtId="0" fontId="4" fillId="2" borderId="0"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vertical="center"/>
    </xf>
    <xf numFmtId="165" fontId="4" fillId="5" borderId="14" xfId="0" applyNumberFormat="1" applyFont="1" applyFill="1" applyBorder="1" applyAlignment="1" applyProtection="1">
      <alignment horizontal="right" vertical="center"/>
    </xf>
    <xf numFmtId="0" fontId="6" fillId="0" borderId="15" xfId="0" applyFont="1" applyFill="1" applyBorder="1" applyAlignment="1" applyProtection="1">
      <alignment vertical="center"/>
    </xf>
    <xf numFmtId="0" fontId="9" fillId="0" borderId="16" xfId="0" applyFont="1" applyFill="1" applyBorder="1" applyProtection="1"/>
    <xf numFmtId="165" fontId="4" fillId="5" borderId="0" xfId="0" applyNumberFormat="1" applyFont="1" applyFill="1" applyBorder="1" applyAlignment="1" applyProtection="1">
      <alignment horizontal="right" vertical="center"/>
    </xf>
    <xf numFmtId="0" fontId="1" fillId="0" borderId="0" xfId="0" applyFont="1" applyBorder="1" applyAlignment="1" applyProtection="1">
      <alignment horizontal="right" vertical="center"/>
    </xf>
    <xf numFmtId="165" fontId="1" fillId="0" borderId="0" xfId="0" applyNumberFormat="1" applyFont="1" applyBorder="1" applyAlignment="1">
      <alignment horizontal="right" vertical="center"/>
    </xf>
    <xf numFmtId="0" fontId="2" fillId="0" borderId="0" xfId="0" applyFont="1" applyBorder="1" applyProtection="1"/>
    <xf numFmtId="0" fontId="2" fillId="2" borderId="0" xfId="0" applyFont="1" applyFill="1" applyBorder="1" applyProtection="1"/>
    <xf numFmtId="0" fontId="4" fillId="2" borderId="0" xfId="0" applyFont="1" applyFill="1" applyBorder="1" applyProtection="1"/>
    <xf numFmtId="0" fontId="4" fillId="2" borderId="17" xfId="0" applyFont="1" applyFill="1" applyBorder="1" applyProtection="1"/>
    <xf numFmtId="0" fontId="2" fillId="0" borderId="6" xfId="0" applyFont="1" applyBorder="1" applyAlignment="1" applyProtection="1">
      <alignment horizontal="center" vertical="center"/>
    </xf>
    <xf numFmtId="0" fontId="4" fillId="6" borderId="0" xfId="0" applyFont="1" applyFill="1" applyBorder="1" applyAlignment="1" applyProtection="1">
      <alignment horizontal="center" vertical="center"/>
    </xf>
    <xf numFmtId="0" fontId="2" fillId="0" borderId="6" xfId="0" applyFont="1" applyBorder="1" applyAlignment="1" applyProtection="1">
      <alignment horizontal="left" vertical="center"/>
    </xf>
    <xf numFmtId="0" fontId="2" fillId="2" borderId="5" xfId="0" applyNumberFormat="1"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3" fontId="15" fillId="5" borderId="5" xfId="0" applyNumberFormat="1" applyFont="1" applyFill="1" applyBorder="1" applyAlignment="1" applyProtection="1">
      <alignment horizontal="center" vertical="center"/>
    </xf>
    <xf numFmtId="3" fontId="16" fillId="2" borderId="5" xfId="0" applyNumberFormat="1" applyFont="1" applyFill="1" applyBorder="1" applyAlignment="1" applyProtection="1">
      <alignment horizontal="center" vertical="center"/>
    </xf>
    <xf numFmtId="3" fontId="16" fillId="5" borderId="5" xfId="0" applyNumberFormat="1" applyFont="1" applyFill="1" applyBorder="1" applyAlignment="1" applyProtection="1">
      <alignment horizontal="center" vertical="center"/>
    </xf>
    <xf numFmtId="3" fontId="2" fillId="5" borderId="7" xfId="0" applyNumberFormat="1" applyFont="1" applyFill="1" applyBorder="1" applyAlignment="1" applyProtection="1">
      <alignment horizontal="center" vertical="center"/>
    </xf>
    <xf numFmtId="3" fontId="2" fillId="5" borderId="5" xfId="0" applyNumberFormat="1" applyFont="1" applyFill="1" applyBorder="1" applyAlignment="1" applyProtection="1">
      <alignment vertical="center"/>
    </xf>
    <xf numFmtId="165" fontId="5" fillId="0" borderId="5" xfId="0" applyNumberFormat="1" applyFont="1" applyBorder="1" applyAlignment="1">
      <alignment horizontal="right" vertical="center"/>
    </xf>
    <xf numFmtId="3" fontId="2" fillId="0" borderId="5" xfId="0" applyNumberFormat="1" applyFont="1" applyFill="1" applyBorder="1" applyAlignment="1" applyProtection="1">
      <alignment horizontal="center" vertical="center"/>
    </xf>
    <xf numFmtId="3" fontId="2" fillId="0" borderId="5" xfId="0" applyNumberFormat="1" applyFont="1" applyFill="1" applyBorder="1" applyAlignment="1" applyProtection="1">
      <alignment vertical="center"/>
    </xf>
    <xf numFmtId="0" fontId="17" fillId="0" borderId="0" xfId="0" applyFont="1"/>
    <xf numFmtId="0" fontId="17" fillId="0" borderId="0" xfId="0" applyFont="1" applyBorder="1"/>
    <xf numFmtId="0" fontId="17" fillId="0" borderId="0" xfId="0" applyFont="1" applyAlignment="1">
      <alignment horizontal="center"/>
    </xf>
    <xf numFmtId="0" fontId="4" fillId="2" borderId="5" xfId="0" applyFont="1" applyFill="1" applyBorder="1" applyAlignment="1" applyProtection="1">
      <alignment horizontal="center" vertical="center"/>
    </xf>
    <xf numFmtId="0" fontId="2" fillId="0" borderId="5" xfId="0" quotePrefix="1" applyFont="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1" fillId="0" borderId="8" xfId="0" applyFont="1" applyBorder="1" applyAlignment="1">
      <alignment horizontal="center" vertical="center"/>
    </xf>
    <xf numFmtId="0" fontId="2" fillId="5"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2" fillId="0" borderId="14" xfId="0" applyFont="1" applyBorder="1" applyAlignment="1" applyProtection="1">
      <alignment horizontal="center" vertical="center"/>
    </xf>
    <xf numFmtId="49" fontId="14" fillId="0" borderId="0" xfId="0" applyNumberFormat="1" applyFont="1" applyFill="1" applyBorder="1" applyAlignment="1">
      <alignment horizontal="center"/>
    </xf>
    <xf numFmtId="0" fontId="14" fillId="0" borderId="0" xfId="0" applyFont="1" applyFill="1" applyBorder="1" applyAlignment="1"/>
    <xf numFmtId="0" fontId="2" fillId="0" borderId="8" xfId="0" applyFont="1" applyBorder="1" applyAlignment="1">
      <alignment horizontal="center" vertical="center" wrapText="1"/>
    </xf>
    <xf numFmtId="0" fontId="2" fillId="0" borderId="7" xfId="0" applyFont="1" applyFill="1" applyBorder="1" applyAlignment="1" applyProtection="1">
      <alignment vertical="center"/>
    </xf>
    <xf numFmtId="0" fontId="4" fillId="0" borderId="5" xfId="0" applyFont="1" applyFill="1" applyBorder="1"/>
    <xf numFmtId="0" fontId="2" fillId="0" borderId="5" xfId="0" applyFont="1" applyFill="1" applyBorder="1" applyAlignment="1" applyProtection="1">
      <alignment vertical="center"/>
    </xf>
    <xf numFmtId="0" fontId="14" fillId="0" borderId="7" xfId="0" applyFont="1" applyFill="1" applyBorder="1" applyAlignment="1"/>
    <xf numFmtId="49" fontId="2" fillId="0" borderId="5" xfId="0" applyNumberFormat="1" applyFont="1" applyBorder="1" applyAlignment="1">
      <alignment horizontal="center"/>
    </xf>
    <xf numFmtId="0" fontId="2" fillId="0" borderId="5" xfId="0" applyFont="1" applyBorder="1"/>
    <xf numFmtId="0" fontId="2" fillId="0" borderId="5" xfId="0" applyFont="1" applyFill="1" applyBorder="1"/>
    <xf numFmtId="0" fontId="4" fillId="0" borderId="0" xfId="0" applyFont="1" applyFill="1" applyBorder="1" applyAlignment="1">
      <alignment horizontal="right"/>
    </xf>
    <xf numFmtId="164" fontId="4" fillId="0" borderId="6" xfId="0" applyNumberFormat="1" applyFont="1" applyBorder="1"/>
    <xf numFmtId="3" fontId="2" fillId="0" borderId="0" xfId="0" applyNumberFormat="1" applyFont="1"/>
    <xf numFmtId="3" fontId="4" fillId="0" borderId="19" xfId="0" applyNumberFormat="1" applyFont="1" applyFill="1" applyBorder="1" applyAlignment="1">
      <alignment horizontal="center"/>
    </xf>
    <xf numFmtId="3" fontId="4" fillId="0" borderId="20" xfId="0" applyNumberFormat="1" applyFont="1" applyFill="1" applyBorder="1" applyAlignment="1">
      <alignment horizontal="center"/>
    </xf>
    <xf numFmtId="3" fontId="4" fillId="0" borderId="21" xfId="0" applyNumberFormat="1" applyFont="1" applyFill="1" applyBorder="1" applyAlignment="1">
      <alignment horizontal="center"/>
    </xf>
    <xf numFmtId="3" fontId="2" fillId="0" borderId="19" xfId="0" applyNumberFormat="1" applyFont="1" applyBorder="1"/>
    <xf numFmtId="3" fontId="2" fillId="0" borderId="20" xfId="0" applyNumberFormat="1" applyFont="1" applyBorder="1"/>
    <xf numFmtId="3" fontId="2" fillId="0" borderId="21" xfId="0" applyNumberFormat="1" applyFont="1" applyBorder="1"/>
    <xf numFmtId="3" fontId="4" fillId="0" borderId="19" xfId="0" applyNumberFormat="1" applyFont="1" applyBorder="1"/>
    <xf numFmtId="3" fontId="4" fillId="0" borderId="20" xfId="0" applyNumberFormat="1" applyFont="1" applyBorder="1"/>
    <xf numFmtId="3" fontId="4" fillId="0" borderId="21" xfId="0" applyNumberFormat="1" applyFont="1" applyBorder="1"/>
    <xf numFmtId="3" fontId="4" fillId="0" borderId="19" xfId="0" applyNumberFormat="1" applyFont="1" applyBorder="1" applyAlignment="1">
      <alignment horizontal="center"/>
    </xf>
    <xf numFmtId="0" fontId="1" fillId="0" borderId="8" xfId="0" applyFont="1" applyFill="1" applyBorder="1" applyAlignment="1"/>
    <xf numFmtId="0" fontId="17" fillId="0" borderId="0" xfId="0" applyFont="1" applyAlignment="1">
      <alignment horizontal="left" indent="1"/>
    </xf>
    <xf numFmtId="0" fontId="17" fillId="0" borderId="0" xfId="0" applyFont="1" applyBorder="1" applyAlignment="1">
      <alignment horizontal="left" indent="1"/>
    </xf>
    <xf numFmtId="3" fontId="4" fillId="0" borderId="22" xfId="0" applyNumberFormat="1" applyFont="1" applyBorder="1" applyAlignment="1">
      <alignment horizontal="center"/>
    </xf>
    <xf numFmtId="3" fontId="2" fillId="0" borderId="22" xfId="0" applyNumberFormat="1" applyFont="1" applyBorder="1"/>
    <xf numFmtId="3" fontId="4" fillId="0" borderId="22" xfId="0" applyNumberFormat="1" applyFont="1" applyBorder="1"/>
    <xf numFmtId="0" fontId="4" fillId="0" borderId="23" xfId="0" applyFont="1" applyBorder="1" applyAlignment="1">
      <alignment horizontal="center"/>
    </xf>
    <xf numFmtId="3" fontId="2" fillId="0" borderId="23" xfId="0" applyNumberFormat="1" applyFont="1" applyBorder="1"/>
    <xf numFmtId="164" fontId="4" fillId="0" borderId="23" xfId="0" applyNumberFormat="1" applyFont="1" applyBorder="1"/>
    <xf numFmtId="3" fontId="4" fillId="0" borderId="23" xfId="0" applyNumberFormat="1" applyFont="1" applyBorder="1"/>
    <xf numFmtId="0" fontId="4" fillId="0" borderId="23" xfId="0" applyFont="1" applyBorder="1"/>
    <xf numFmtId="0" fontId="2" fillId="0" borderId="23" xfId="0" applyFont="1" applyBorder="1"/>
    <xf numFmtId="0" fontId="14" fillId="0" borderId="4" xfId="0" applyFont="1" applyFill="1" applyBorder="1" applyAlignment="1"/>
    <xf numFmtId="0" fontId="14" fillId="0" borderId="24" xfId="0" applyFont="1" applyFill="1" applyBorder="1" applyAlignment="1"/>
    <xf numFmtId="0" fontId="18" fillId="0" borderId="0" xfId="0" applyFont="1" applyBorder="1"/>
    <xf numFmtId="0" fontId="4" fillId="0" borderId="12"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2" borderId="5"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xf>
    <xf numFmtId="49" fontId="19" fillId="0" borderId="5" xfId="0" applyNumberFormat="1" applyFont="1" applyFill="1" applyBorder="1" applyAlignment="1">
      <alignment horizontal="center"/>
    </xf>
    <xf numFmtId="0" fontId="19" fillId="0" borderId="7" xfId="0" applyFont="1" applyFill="1" applyBorder="1" applyAlignment="1"/>
    <xf numFmtId="0" fontId="20" fillId="0" borderId="7" xfId="0" applyFont="1" applyFill="1" applyBorder="1" applyAlignment="1"/>
    <xf numFmtId="0" fontId="20" fillId="0" borderId="4" xfId="0" applyFont="1" applyFill="1" applyBorder="1" applyAlignment="1"/>
    <xf numFmtId="0" fontId="20" fillId="0" borderId="24" xfId="0" applyFont="1" applyFill="1" applyBorder="1" applyAlignment="1"/>
    <xf numFmtId="49" fontId="19" fillId="0" borderId="5" xfId="0" applyNumberFormat="1" applyFont="1" applyBorder="1" applyAlignment="1">
      <alignment horizontal="center"/>
    </xf>
    <xf numFmtId="0" fontId="19" fillId="0" borderId="8" xfId="0" applyFont="1" applyFill="1" applyBorder="1" applyAlignment="1"/>
    <xf numFmtId="0" fontId="22" fillId="0" borderId="0" xfId="0" applyFont="1" applyAlignment="1">
      <alignment horizontal="left" indent="1"/>
    </xf>
    <xf numFmtId="0" fontId="21" fillId="0" borderId="0" xfId="0" applyFont="1"/>
    <xf numFmtId="0" fontId="22" fillId="0" borderId="0" xfId="0" applyFont="1"/>
    <xf numFmtId="166" fontId="2" fillId="5" borderId="8" xfId="0" applyNumberFormat="1" applyFont="1" applyFill="1" applyBorder="1" applyAlignment="1" applyProtection="1">
      <alignment horizontal="right" vertical="center"/>
    </xf>
    <xf numFmtId="0" fontId="2" fillId="0" borderId="8" xfId="0" applyFont="1" applyBorder="1" applyAlignment="1" applyProtection="1">
      <alignment vertical="center"/>
    </xf>
    <xf numFmtId="0" fontId="1" fillId="0" borderId="4" xfId="0" applyFont="1" applyBorder="1" applyAlignment="1" applyProtection="1">
      <alignment horizontal="right" vertical="center"/>
    </xf>
    <xf numFmtId="0" fontId="1" fillId="0" borderId="8" xfId="0" applyFont="1" applyBorder="1" applyAlignment="1" applyProtection="1">
      <alignment horizontal="right" vertical="center"/>
    </xf>
    <xf numFmtId="49" fontId="4" fillId="0" borderId="5"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5" xfId="0" applyFont="1" applyBorder="1" applyAlignment="1" applyProtection="1">
      <alignment vertical="center"/>
      <protection locked="0"/>
    </xf>
    <xf numFmtId="3" fontId="3" fillId="5" borderId="5" xfId="0" applyNumberFormat="1" applyFont="1" applyFill="1" applyBorder="1" applyAlignment="1" applyProtection="1">
      <alignment horizontal="center" vertical="center"/>
    </xf>
    <xf numFmtId="0" fontId="4" fillId="0" borderId="7" xfId="0" applyFont="1" applyFill="1" applyBorder="1" applyAlignment="1" applyProtection="1">
      <alignment vertical="center"/>
    </xf>
    <xf numFmtId="49" fontId="4" fillId="0" borderId="0" xfId="0" applyNumberFormat="1" applyFont="1" applyAlignment="1">
      <alignment horizontal="left"/>
    </xf>
    <xf numFmtId="0" fontId="0" fillId="7" borderId="0" xfId="0" applyFill="1"/>
    <xf numFmtId="0" fontId="0" fillId="7" borderId="0" xfId="0" applyFill="1" applyAlignment="1">
      <alignment horizontal="center"/>
    </xf>
    <xf numFmtId="49" fontId="1" fillId="7" borderId="0" xfId="0" applyNumberFormat="1" applyFont="1" applyFill="1"/>
    <xf numFmtId="0" fontId="2" fillId="5" borderId="8" xfId="0" applyFont="1" applyFill="1" applyBorder="1" applyAlignment="1" applyProtection="1">
      <alignment horizontal="center" vertical="center"/>
    </xf>
    <xf numFmtId="0" fontId="2" fillId="0" borderId="5" xfId="0" applyFont="1" applyBorder="1" applyAlignment="1" applyProtection="1">
      <alignment horizontal="left" vertical="center"/>
      <protection locked="0"/>
    </xf>
    <xf numFmtId="14" fontId="2" fillId="0" borderId="5" xfId="0" applyNumberFormat="1" applyFont="1" applyBorder="1" applyAlignment="1" applyProtection="1">
      <alignment horizontal="left" vertical="center"/>
      <protection locked="0"/>
    </xf>
    <xf numFmtId="0" fontId="2" fillId="0" borderId="5" xfId="0" applyFont="1" applyBorder="1" applyProtection="1">
      <protection locked="0"/>
    </xf>
    <xf numFmtId="49" fontId="2" fillId="7" borderId="7" xfId="0" applyNumberFormat="1" applyFont="1" applyFill="1" applyBorder="1"/>
    <xf numFmtId="0" fontId="2" fillId="7" borderId="4" xfId="0" applyFont="1" applyFill="1" applyBorder="1"/>
    <xf numFmtId="0" fontId="2" fillId="7" borderId="4" xfId="0" applyFont="1" applyFill="1" applyBorder="1" applyAlignment="1">
      <alignment horizontal="center"/>
    </xf>
    <xf numFmtId="0" fontId="2" fillId="7" borderId="8" xfId="0" applyFont="1" applyFill="1" applyBorder="1"/>
    <xf numFmtId="0" fontId="2" fillId="0" borderId="8" xfId="0" applyFont="1" applyBorder="1" applyAlignment="1" applyProtection="1">
      <alignment vertical="center"/>
    </xf>
    <xf numFmtId="0" fontId="2" fillId="0" borderId="8" xfId="0" applyFont="1" applyBorder="1" applyAlignment="1" applyProtection="1">
      <alignment vertical="center" wrapText="1"/>
    </xf>
    <xf numFmtId="0" fontId="2" fillId="0" borderId="8" xfId="0" applyFont="1" applyFill="1" applyBorder="1" applyAlignment="1" applyProtection="1">
      <alignment vertical="center"/>
    </xf>
    <xf numFmtId="0" fontId="24" fillId="0" borderId="0" xfId="0" applyFont="1" applyBorder="1"/>
    <xf numFmtId="164" fontId="13" fillId="0" borderId="23" xfId="0" applyNumberFormat="1" applyFont="1" applyBorder="1"/>
    <xf numFmtId="0" fontId="2" fillId="0" borderId="8" xfId="0" applyFont="1" applyBorder="1" applyAlignment="1" applyProtection="1">
      <alignment vertical="center"/>
    </xf>
    <xf numFmtId="0" fontId="12" fillId="5" borderId="7" xfId="0" applyFont="1" applyFill="1" applyBorder="1" applyAlignment="1" applyProtection="1">
      <alignment horizontal="center" vertical="center"/>
    </xf>
    <xf numFmtId="0" fontId="4" fillId="0" borderId="5" xfId="0" applyFont="1" applyFill="1" applyBorder="1" applyProtection="1"/>
    <xf numFmtId="165" fontId="1" fillId="5" borderId="5" xfId="0" applyNumberFormat="1" applyFont="1" applyFill="1" applyBorder="1" applyAlignment="1" applyProtection="1">
      <alignment horizontal="right" vertical="center"/>
    </xf>
    <xf numFmtId="165" fontId="2" fillId="5" borderId="5" xfId="0" applyNumberFormat="1" applyFont="1" applyFill="1" applyBorder="1" applyAlignment="1" applyProtection="1">
      <alignment horizontal="right" vertical="center"/>
    </xf>
    <xf numFmtId="49" fontId="14" fillId="0" borderId="5" xfId="0" applyNumberFormat="1" applyFont="1" applyFill="1" applyBorder="1" applyAlignment="1">
      <alignment horizontal="center" vertical="center"/>
    </xf>
    <xf numFmtId="0" fontId="2" fillId="0" borderId="7" xfId="0" applyFont="1" applyBorder="1" applyAlignment="1" applyProtection="1">
      <alignment vertical="center"/>
    </xf>
    <xf numFmtId="0" fontId="2" fillId="7" borderId="7"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8" xfId="0" applyFont="1" applyFill="1" applyBorder="1" applyAlignment="1" applyProtection="1">
      <alignment vertical="center"/>
    </xf>
    <xf numFmtId="3" fontId="4" fillId="0" borderId="7" xfId="0" applyNumberFormat="1" applyFont="1" applyFill="1" applyBorder="1" applyAlignment="1">
      <alignment horizontal="center"/>
    </xf>
    <xf numFmtId="3" fontId="4" fillId="0" borderId="4" xfId="0" applyNumberFormat="1" applyFont="1" applyFill="1" applyBorder="1" applyAlignment="1">
      <alignment horizontal="center"/>
    </xf>
    <xf numFmtId="3" fontId="4" fillId="0" borderId="8" xfId="0" applyNumberFormat="1" applyFont="1" applyFill="1" applyBorder="1" applyAlignment="1">
      <alignment horizontal="center"/>
    </xf>
    <xf numFmtId="49" fontId="2" fillId="0" borderId="4" xfId="0" applyNumberFormat="1" applyFont="1" applyBorder="1" applyAlignment="1">
      <alignment horizontal="center"/>
    </xf>
    <xf numFmtId="0" fontId="2" fillId="0" borderId="4" xfId="0" applyFont="1" applyBorder="1" applyAlignment="1"/>
    <xf numFmtId="3" fontId="4" fillId="0" borderId="7" xfId="0" applyNumberFormat="1" applyFont="1" applyBorder="1" applyAlignment="1">
      <alignment horizontal="center"/>
    </xf>
    <xf numFmtId="3" fontId="4" fillId="0" borderId="4" xfId="0" applyNumberFormat="1" applyFont="1" applyBorder="1" applyAlignment="1">
      <alignment horizontal="center"/>
    </xf>
    <xf numFmtId="0" fontId="2" fillId="0" borderId="0" xfId="0" applyFont="1" applyAlignment="1">
      <alignment horizontal="left" wrapText="1"/>
    </xf>
    <xf numFmtId="0" fontId="2" fillId="7" borderId="13" xfId="0" applyFont="1" applyFill="1" applyBorder="1" applyAlignment="1">
      <alignment horizontal="left" vertical="center" wrapText="1"/>
    </xf>
    <xf numFmtId="0" fontId="2" fillId="7" borderId="6" xfId="0" applyFont="1" applyFill="1" applyBorder="1" applyAlignment="1">
      <alignment horizontal="left" vertical="center"/>
    </xf>
    <xf numFmtId="0" fontId="2" fillId="7" borderId="14" xfId="0" applyFont="1" applyFill="1" applyBorder="1" applyAlignment="1">
      <alignment horizontal="left" vertical="center"/>
    </xf>
    <xf numFmtId="0" fontId="2" fillId="7" borderId="25" xfId="0" applyFont="1" applyFill="1" applyBorder="1" applyAlignment="1">
      <alignment horizontal="left" vertical="center"/>
    </xf>
    <xf numFmtId="0" fontId="2" fillId="7" borderId="0" xfId="0" applyFont="1" applyFill="1" applyBorder="1" applyAlignment="1">
      <alignment horizontal="left" vertical="center"/>
    </xf>
    <xf numFmtId="0" fontId="2" fillId="7" borderId="34" xfId="0" applyFont="1" applyFill="1" applyBorder="1" applyAlignment="1">
      <alignment horizontal="left" vertical="center"/>
    </xf>
    <xf numFmtId="0" fontId="2" fillId="7" borderId="10" xfId="0" applyFont="1" applyFill="1" applyBorder="1" applyAlignment="1">
      <alignment horizontal="left" vertical="center"/>
    </xf>
    <xf numFmtId="0" fontId="2" fillId="7" borderId="18" xfId="0" applyFont="1" applyFill="1" applyBorder="1" applyAlignment="1">
      <alignment horizontal="left" vertical="center"/>
    </xf>
    <xf numFmtId="0" fontId="2" fillId="7" borderId="26" xfId="0" applyFont="1" applyFill="1" applyBorder="1" applyAlignment="1">
      <alignment horizontal="left" vertical="center"/>
    </xf>
    <xf numFmtId="0" fontId="2" fillId="7" borderId="7" xfId="0" applyFont="1" applyFill="1" applyBorder="1" applyAlignment="1" applyProtection="1">
      <alignment horizontal="left" vertical="center" wrapText="1"/>
    </xf>
    <xf numFmtId="0" fontId="2" fillId="7" borderId="4"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19" fillId="0" borderId="7" xfId="0" applyFont="1" applyFill="1" applyBorder="1" applyAlignment="1">
      <alignment vertical="center"/>
    </xf>
    <xf numFmtId="0" fontId="19" fillId="0" borderId="4" xfId="0" applyFont="1" applyFill="1" applyBorder="1" applyAlignment="1">
      <alignment vertical="center"/>
    </xf>
    <xf numFmtId="0" fontId="2" fillId="0" borderId="7"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8" xfId="0" applyFont="1" applyBorder="1" applyAlignment="1" applyProtection="1">
      <alignment horizontal="left" vertical="center"/>
    </xf>
    <xf numFmtId="0" fontId="2" fillId="7" borderId="7"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8" xfId="0" applyFont="1" applyFill="1" applyBorder="1" applyAlignment="1" applyProtection="1">
      <alignment vertical="center"/>
    </xf>
    <xf numFmtId="0" fontId="12" fillId="0" borderId="10" xfId="0" applyFont="1" applyBorder="1" applyAlignment="1" applyProtection="1">
      <alignment horizontal="left" vertical="center"/>
    </xf>
    <xf numFmtId="0" fontId="12" fillId="0" borderId="18" xfId="0" applyFont="1" applyBorder="1" applyAlignment="1" applyProtection="1">
      <alignment horizontal="left" vertical="center"/>
    </xf>
    <xf numFmtId="0" fontId="12" fillId="0" borderId="26" xfId="0" applyFont="1" applyBorder="1" applyAlignment="1" applyProtection="1">
      <alignment horizontal="left" vertical="center"/>
    </xf>
    <xf numFmtId="0" fontId="8" fillId="0" borderId="11" xfId="0" applyFont="1" applyFill="1" applyBorder="1" applyAlignment="1" applyProtection="1">
      <alignment horizontal="left" vertical="center"/>
    </xf>
    <xf numFmtId="0" fontId="0" fillId="0" borderId="15" xfId="0" applyBorder="1" applyAlignment="1"/>
    <xf numFmtId="0" fontId="0" fillId="0" borderId="16" xfId="0" applyBorder="1" applyAlignment="1"/>
    <xf numFmtId="49" fontId="5" fillId="0" borderId="12"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4" fillId="0" borderId="7" xfId="0" applyFont="1" applyFill="1" applyBorder="1" applyAlignment="1">
      <alignment vertical="center"/>
    </xf>
    <xf numFmtId="0" fontId="1" fillId="0" borderId="4" xfId="0" applyFont="1" applyFill="1" applyBorder="1" applyAlignment="1">
      <alignment vertical="center"/>
    </xf>
    <xf numFmtId="0" fontId="4" fillId="5" borderId="12"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12" fillId="0" borderId="10" xfId="0" applyFont="1" applyBorder="1" applyAlignment="1" applyProtection="1">
      <alignment horizontal="left" vertical="center" indent="1"/>
    </xf>
    <xf numFmtId="0" fontId="12" fillId="0" borderId="18" xfId="0" applyFont="1" applyBorder="1" applyAlignment="1" applyProtection="1">
      <alignment horizontal="left" vertical="center" indent="1"/>
    </xf>
    <xf numFmtId="0" fontId="12" fillId="0" borderId="26" xfId="0" applyFont="1" applyBorder="1" applyAlignment="1" applyProtection="1">
      <alignment horizontal="left" vertical="center" indent="1"/>
    </xf>
    <xf numFmtId="0" fontId="3" fillId="5" borderId="7"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8" xfId="0" applyFont="1" applyBorder="1" applyAlignment="1" applyProtection="1">
      <alignment horizontal="center" vertical="center"/>
    </xf>
    <xf numFmtId="0" fontId="4" fillId="0" borderId="13" xfId="0" applyFont="1" applyBorder="1" applyAlignment="1" applyProtection="1">
      <alignment horizontal="left" vertical="center" indent="1"/>
    </xf>
    <xf numFmtId="0" fontId="4" fillId="0" borderId="6" xfId="0" applyFont="1" applyBorder="1" applyAlignment="1" applyProtection="1">
      <alignment horizontal="left" vertical="center" indent="1"/>
    </xf>
    <xf numFmtId="0" fontId="4" fillId="0" borderId="14" xfId="0" applyFont="1" applyBorder="1" applyAlignment="1" applyProtection="1">
      <alignment horizontal="left" vertical="center" indent="1"/>
    </xf>
    <xf numFmtId="0" fontId="1" fillId="0" borderId="7" xfId="0" applyFont="1" applyBorder="1" applyAlignment="1" applyProtection="1">
      <alignment horizontal="left" vertical="center"/>
    </xf>
    <xf numFmtId="0" fontId="1" fillId="0" borderId="4" xfId="0" applyFont="1" applyBorder="1" applyAlignment="1" applyProtection="1">
      <alignment horizontal="left" vertical="center"/>
    </xf>
    <xf numFmtId="0" fontId="2" fillId="0" borderId="7" xfId="0" applyFont="1" applyBorder="1" applyAlignment="1" applyProtection="1">
      <alignment vertical="center"/>
    </xf>
    <xf numFmtId="0" fontId="2" fillId="0" borderId="4" xfId="0" applyFont="1" applyBorder="1" applyAlignment="1" applyProtection="1">
      <alignment vertical="center"/>
    </xf>
    <xf numFmtId="0" fontId="2" fillId="0" borderId="8" xfId="0" applyFont="1" applyBorder="1" applyAlignment="1" applyProtection="1">
      <alignment vertical="center"/>
    </xf>
    <xf numFmtId="0" fontId="4" fillId="0" borderId="12" xfId="0" applyFont="1" applyBorder="1" applyAlignment="1" applyProtection="1">
      <alignment horizontal="left" vertical="center" indent="1"/>
    </xf>
    <xf numFmtId="0" fontId="4" fillId="0" borderId="9" xfId="0" applyFont="1" applyBorder="1" applyAlignment="1" applyProtection="1">
      <alignment horizontal="left" vertical="center" indent="1"/>
    </xf>
    <xf numFmtId="0" fontId="2" fillId="5" borderId="7"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3" fillId="7" borderId="7" xfId="0" applyFont="1" applyFill="1" applyBorder="1" applyAlignment="1" applyProtection="1">
      <alignment horizontal="left" vertical="center" wrapText="1"/>
    </xf>
    <xf numFmtId="0" fontId="2" fillId="7" borderId="4" xfId="0" applyFont="1" applyFill="1" applyBorder="1" applyAlignment="1" applyProtection="1">
      <alignment horizontal="left" vertical="center"/>
    </xf>
    <xf numFmtId="0" fontId="2" fillId="7" borderId="8" xfId="0" applyFont="1" applyFill="1" applyBorder="1" applyAlignment="1" applyProtection="1">
      <alignment horizontal="left" vertical="center"/>
    </xf>
    <xf numFmtId="0" fontId="4" fillId="0" borderId="18" xfId="0" applyFont="1" applyBorder="1" applyAlignment="1" applyProtection="1">
      <alignment horizontal="left" vertical="center" wrapText="1"/>
    </xf>
    <xf numFmtId="0" fontId="1" fillId="0" borderId="0" xfId="0" applyFont="1" applyBorder="1" applyAlignment="1">
      <alignment horizontal="left" vertical="center" wrapText="1"/>
    </xf>
    <xf numFmtId="0" fontId="1" fillId="0" borderId="18" xfId="0" applyFont="1" applyBorder="1" applyAlignment="1">
      <alignment horizontal="left" vertical="center" wrapText="1"/>
    </xf>
    <xf numFmtId="0" fontId="4" fillId="2" borderId="4" xfId="0" applyFont="1" applyFill="1" applyBorder="1" applyAlignment="1" applyProtection="1">
      <alignment horizontal="center" vertical="center"/>
    </xf>
    <xf numFmtId="0" fontId="4" fillId="0" borderId="13"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4" xfId="0" applyFont="1" applyBorder="1" applyAlignment="1" applyProtection="1">
      <alignment horizontal="left" vertical="center"/>
    </xf>
    <xf numFmtId="0" fontId="12" fillId="5" borderId="7"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2" fillId="7" borderId="7" xfId="0" applyFont="1" applyFill="1" applyBorder="1" applyAlignment="1" applyProtection="1">
      <alignment horizontal="left" vertical="center"/>
    </xf>
    <xf numFmtId="0" fontId="0" fillId="0" borderId="4" xfId="0" applyBorder="1"/>
    <xf numFmtId="0" fontId="0" fillId="0" borderId="8" xfId="0" applyBorder="1"/>
    <xf numFmtId="0" fontId="4" fillId="0" borderId="27" xfId="0" applyFont="1" applyBorder="1" applyAlignment="1" applyProtection="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Fill="1" applyBorder="1" applyAlignment="1" applyProtection="1">
      <alignment horizontal="left" vertical="center"/>
    </xf>
    <xf numFmtId="0" fontId="10" fillId="0" borderId="31" xfId="0" applyFont="1" applyBorder="1" applyAlignment="1"/>
    <xf numFmtId="0" fontId="10" fillId="0" borderId="32" xfId="0" applyFont="1" applyBorder="1" applyAlignment="1"/>
    <xf numFmtId="0" fontId="10" fillId="0" borderId="33" xfId="0" applyFont="1" applyBorder="1" applyAlignment="1"/>
    <xf numFmtId="0" fontId="8" fillId="0" borderId="11" xfId="0" applyFont="1" applyFill="1" applyBorder="1" applyAlignment="1" applyProtection="1">
      <alignment vertical="center"/>
    </xf>
    <xf numFmtId="0" fontId="8" fillId="0" borderId="15" xfId="0" applyFont="1" applyFill="1" applyBorder="1" applyAlignment="1" applyProtection="1">
      <alignment vertical="center"/>
    </xf>
    <xf numFmtId="0" fontId="8" fillId="0" borderId="16" xfId="0" applyFont="1" applyFill="1" applyBorder="1" applyAlignment="1" applyProtection="1">
      <alignment vertical="center"/>
    </xf>
    <xf numFmtId="0" fontId="2" fillId="0" borderId="6" xfId="0" applyFont="1" applyBorder="1" applyAlignment="1" applyProtection="1">
      <alignment horizontal="left" vertical="center"/>
    </xf>
    <xf numFmtId="0" fontId="12" fillId="0" borderId="10" xfId="0" applyFont="1" applyFill="1" applyBorder="1" applyAlignment="1" applyProtection="1">
      <alignment horizontal="left" vertical="center" indent="1"/>
    </xf>
    <xf numFmtId="0" fontId="12" fillId="0" borderId="18" xfId="0" applyFont="1" applyFill="1" applyBorder="1" applyAlignment="1" applyProtection="1">
      <alignment horizontal="left" vertical="center" indent="1"/>
    </xf>
    <xf numFmtId="0" fontId="12" fillId="0" borderId="26" xfId="0" applyFont="1" applyFill="1" applyBorder="1" applyAlignment="1" applyProtection="1">
      <alignment horizontal="left" vertical="center" indent="1"/>
    </xf>
    <xf numFmtId="0" fontId="2" fillId="0" borderId="10"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26" xfId="0" applyFont="1" applyBorder="1" applyAlignment="1" applyProtection="1">
      <alignment horizontal="left" vertical="center"/>
    </xf>
    <xf numFmtId="0" fontId="2" fillId="0" borderId="17" xfId="0" applyFont="1" applyFill="1" applyBorder="1" applyAlignment="1" applyProtection="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G48"/>
  <sheetViews>
    <sheetView showGridLines="0" showRowColHeaders="0" tabSelected="1" showRuler="0" zoomScaleNormal="100" workbookViewId="0">
      <selection activeCell="B1" sqref="B1"/>
    </sheetView>
  </sheetViews>
  <sheetFormatPr baseColWidth="10" defaultColWidth="8.88671875" defaultRowHeight="12.75" x14ac:dyDescent="0.2"/>
  <cols>
    <col min="1" max="1" width="17.5546875" style="47" customWidth="1"/>
    <col min="2" max="2" width="55.6640625" style="5" customWidth="1"/>
    <col min="3" max="7" width="10.5546875" style="128" bestFit="1" customWidth="1"/>
    <col min="8" max="8" width="13.5546875" style="5" customWidth="1"/>
    <col min="9" max="16384" width="8.88671875" style="5"/>
  </cols>
  <sheetData>
    <row r="1" spans="1:8" x14ac:dyDescent="0.2">
      <c r="A1" s="177" t="s">
        <v>134</v>
      </c>
      <c r="B1" s="184"/>
    </row>
    <row r="2" spans="1:8" x14ac:dyDescent="0.2">
      <c r="A2" s="177" t="s">
        <v>135</v>
      </c>
      <c r="B2" s="184"/>
    </row>
    <row r="4" spans="1:8" ht="32.25" customHeight="1" x14ac:dyDescent="0.2">
      <c r="A4" s="46" t="s">
        <v>136</v>
      </c>
      <c r="B4" s="43" t="s">
        <v>137</v>
      </c>
      <c r="C4" s="204" t="s">
        <v>138</v>
      </c>
      <c r="D4" s="205"/>
      <c r="E4" s="206"/>
      <c r="F4" s="209" t="s">
        <v>139</v>
      </c>
      <c r="G4" s="210"/>
      <c r="H4" s="145" t="s">
        <v>0</v>
      </c>
    </row>
    <row r="5" spans="1:8" ht="14.25" customHeight="1" x14ac:dyDescent="0.2">
      <c r="A5" s="46"/>
      <c r="B5" s="43"/>
      <c r="C5" s="129" t="s">
        <v>140</v>
      </c>
      <c r="D5" s="130" t="s">
        <v>141</v>
      </c>
      <c r="E5" s="131" t="s">
        <v>142</v>
      </c>
      <c r="F5" s="138" t="s">
        <v>143</v>
      </c>
      <c r="G5" s="142" t="s">
        <v>144</v>
      </c>
      <c r="H5" s="145"/>
    </row>
    <row r="6" spans="1:8" ht="14.25" customHeight="1" x14ac:dyDescent="0.2">
      <c r="A6" s="173" t="s">
        <v>2</v>
      </c>
      <c r="B6" s="124" t="str">
        <f>Detail!B5</f>
        <v>PRODUCER</v>
      </c>
      <c r="C6" s="132">
        <f>Detail!O11</f>
        <v>0</v>
      </c>
      <c r="D6" s="133">
        <f>Detail!P11</f>
        <v>0</v>
      </c>
      <c r="E6" s="134">
        <f>Detail!Q11</f>
        <v>0</v>
      </c>
      <c r="F6" s="132">
        <f>Detail!S11</f>
        <v>0</v>
      </c>
      <c r="G6" s="143">
        <f>Detail!T11</f>
        <v>0</v>
      </c>
      <c r="H6" s="146">
        <f>Detail!M11</f>
        <v>0</v>
      </c>
    </row>
    <row r="7" spans="1:8" ht="14.25" customHeight="1" x14ac:dyDescent="0.2">
      <c r="A7" s="173" t="s">
        <v>3</v>
      </c>
      <c r="B7" s="124" t="str">
        <f>Detail!B13</f>
        <v>RIGHTS ACQUISITION</v>
      </c>
      <c r="C7" s="132">
        <f>Detail!O22</f>
        <v>0</v>
      </c>
      <c r="D7" s="133">
        <f>Detail!P22</f>
        <v>0</v>
      </c>
      <c r="E7" s="134">
        <f>Detail!Q22</f>
        <v>0</v>
      </c>
      <c r="F7" s="132">
        <f>Detail!S22</f>
        <v>0</v>
      </c>
      <c r="G7" s="143">
        <f>Detail!T22</f>
        <v>0</v>
      </c>
      <c r="H7" s="146">
        <f>Detail!M22</f>
        <v>0</v>
      </c>
    </row>
    <row r="8" spans="1:8" ht="14.25" customHeight="1" x14ac:dyDescent="0.2">
      <c r="A8" s="173" t="s">
        <v>4</v>
      </c>
      <c r="B8" s="125" t="str">
        <f>Detail!B24</f>
        <v>PROJECT PROPOSAL PREPARATION</v>
      </c>
      <c r="C8" s="132">
        <f>Detail!O31</f>
        <v>0</v>
      </c>
      <c r="D8" s="133">
        <f>Detail!P31</f>
        <v>0</v>
      </c>
      <c r="E8" s="134">
        <f>Detail!Q31</f>
        <v>0</v>
      </c>
      <c r="F8" s="132">
        <f>Detail!S31</f>
        <v>0</v>
      </c>
      <c r="G8" s="143">
        <f>Detail!T31</f>
        <v>0</v>
      </c>
      <c r="H8" s="146">
        <f>Detail!M31</f>
        <v>0</v>
      </c>
    </row>
    <row r="9" spans="1:8" s="6" customFormat="1" ht="14.25" customHeight="1" x14ac:dyDescent="0.2">
      <c r="A9" s="46"/>
      <c r="B9" s="120" t="s">
        <v>306</v>
      </c>
      <c r="C9" s="135">
        <f t="shared" ref="C9:H9" si="0">SUM(C6:C8)</f>
        <v>0</v>
      </c>
      <c r="D9" s="136">
        <f t="shared" si="0"/>
        <v>0</v>
      </c>
      <c r="E9" s="137">
        <f t="shared" si="0"/>
        <v>0</v>
      </c>
      <c r="F9" s="135">
        <f t="shared" si="0"/>
        <v>0</v>
      </c>
      <c r="G9" s="144">
        <f t="shared" si="0"/>
        <v>0</v>
      </c>
      <c r="H9" s="147">
        <f t="shared" si="0"/>
        <v>0</v>
      </c>
    </row>
    <row r="10" spans="1:8" s="6" customFormat="1" ht="14.25" customHeight="1" x14ac:dyDescent="0.2">
      <c r="A10" s="46"/>
      <c r="B10" s="43"/>
      <c r="C10" s="135"/>
      <c r="D10" s="136"/>
      <c r="E10" s="137"/>
      <c r="F10" s="135"/>
      <c r="G10" s="144"/>
      <c r="H10" s="148"/>
    </row>
    <row r="11" spans="1:8" ht="14.25" customHeight="1" x14ac:dyDescent="0.2">
      <c r="A11" s="173" t="s">
        <v>5</v>
      </c>
      <c r="B11" s="124" t="str">
        <f>Detail!B35</f>
        <v>KEY ROLES</v>
      </c>
      <c r="C11" s="132">
        <f>Detail!O47</f>
        <v>0</v>
      </c>
      <c r="D11" s="133">
        <f>Detail!P47</f>
        <v>0</v>
      </c>
      <c r="E11" s="134">
        <f>Detail!Q47</f>
        <v>0</v>
      </c>
      <c r="F11" s="132">
        <f>Detail!S47</f>
        <v>0</v>
      </c>
      <c r="G11" s="143">
        <f>Detail!T47</f>
        <v>0</v>
      </c>
      <c r="H11" s="146">
        <f>Detail!M47</f>
        <v>0</v>
      </c>
    </row>
    <row r="12" spans="1:8" ht="14.25" customHeight="1" x14ac:dyDescent="0.2">
      <c r="A12" s="173" t="s">
        <v>6</v>
      </c>
      <c r="B12" s="124" t="str">
        <f>Detail!B49</f>
        <v>DESIGN LABOUR</v>
      </c>
      <c r="C12" s="132">
        <f>Detail!O62</f>
        <v>0</v>
      </c>
      <c r="D12" s="133">
        <f>Detail!P62</f>
        <v>0</v>
      </c>
      <c r="E12" s="134">
        <f>Detail!Q62</f>
        <v>0</v>
      </c>
      <c r="F12" s="132">
        <f>Detail!S62</f>
        <v>0</v>
      </c>
      <c r="G12" s="143">
        <f>Detail!T62</f>
        <v>0</v>
      </c>
      <c r="H12" s="146">
        <f>Detail!M62</f>
        <v>0</v>
      </c>
    </row>
    <row r="13" spans="1:8" ht="14.25" customHeight="1" x14ac:dyDescent="0.2">
      <c r="A13" s="173" t="s">
        <v>7</v>
      </c>
      <c r="B13" s="124" t="str">
        <f>Detail!B64</f>
        <v>PROGRAMMING LABOUR</v>
      </c>
      <c r="C13" s="132">
        <f>Detail!O73</f>
        <v>0</v>
      </c>
      <c r="D13" s="133">
        <f>Detail!P73</f>
        <v>0</v>
      </c>
      <c r="E13" s="134">
        <f>Detail!Q73</f>
        <v>0</v>
      </c>
      <c r="F13" s="132">
        <f>Detail!S73</f>
        <v>0</v>
      </c>
      <c r="G13" s="143">
        <f>Detail!T73</f>
        <v>0</v>
      </c>
      <c r="H13" s="146">
        <f>Detail!M73</f>
        <v>0</v>
      </c>
    </row>
    <row r="14" spans="1:8" ht="14.25" customHeight="1" x14ac:dyDescent="0.2">
      <c r="A14" s="173" t="s">
        <v>8</v>
      </c>
      <c r="B14" s="124" t="str">
        <f>Detail!B75</f>
        <v>AUDIO/VIDEO LABOUR</v>
      </c>
      <c r="C14" s="132">
        <f>Detail!O86</f>
        <v>0</v>
      </c>
      <c r="D14" s="133">
        <f>Detail!P86</f>
        <v>0</v>
      </c>
      <c r="E14" s="134">
        <f>Detail!Q86</f>
        <v>0</v>
      </c>
      <c r="F14" s="132">
        <f>Detail!S86</f>
        <v>0</v>
      </c>
      <c r="G14" s="143">
        <f>Detail!T86</f>
        <v>0</v>
      </c>
      <c r="H14" s="146">
        <f>Detail!M86</f>
        <v>0</v>
      </c>
    </row>
    <row r="15" spans="1:8" ht="14.25" customHeight="1" x14ac:dyDescent="0.2">
      <c r="A15" s="173" t="s">
        <v>9</v>
      </c>
      <c r="B15" s="124" t="str">
        <f>Detail!B88</f>
        <v>TALENT</v>
      </c>
      <c r="C15" s="132">
        <f>Detail!O94</f>
        <v>0</v>
      </c>
      <c r="D15" s="133">
        <f>Detail!P94</f>
        <v>0</v>
      </c>
      <c r="E15" s="134">
        <f>Detail!Q94</f>
        <v>0</v>
      </c>
      <c r="F15" s="132">
        <f>Detail!S94</f>
        <v>0</v>
      </c>
      <c r="G15" s="143">
        <f>Detail!T94</f>
        <v>0</v>
      </c>
      <c r="H15" s="146">
        <f>Detail!M94</f>
        <v>0</v>
      </c>
    </row>
    <row r="16" spans="1:8" ht="14.25" customHeight="1" x14ac:dyDescent="0.2">
      <c r="A16" s="173" t="s">
        <v>10</v>
      </c>
      <c r="B16" s="124" t="str">
        <f>Detail!B96</f>
        <v>ADMINISTRATION LABOUR</v>
      </c>
      <c r="C16" s="132">
        <f>Detail!O101</f>
        <v>0</v>
      </c>
      <c r="D16" s="133">
        <f>Detail!P101</f>
        <v>0</v>
      </c>
      <c r="E16" s="134">
        <f>Detail!Q101</f>
        <v>0</v>
      </c>
      <c r="F16" s="132">
        <f>Detail!S101</f>
        <v>0</v>
      </c>
      <c r="G16" s="143">
        <f>Detail!T101</f>
        <v>0</v>
      </c>
      <c r="H16" s="146">
        <f>Detail!M101</f>
        <v>0</v>
      </c>
    </row>
    <row r="17" spans="1:8" ht="14.25" customHeight="1" x14ac:dyDescent="0.2">
      <c r="A17" s="173" t="s">
        <v>11</v>
      </c>
      <c r="B17" s="124" t="str">
        <f>Detail!B103</f>
        <v>OTHER EXPLOITATION LABOUR</v>
      </c>
      <c r="C17" s="132">
        <f>Detail!O119</f>
        <v>0</v>
      </c>
      <c r="D17" s="133">
        <f>Detail!P119</f>
        <v>0</v>
      </c>
      <c r="E17" s="134">
        <f>Detail!Q119</f>
        <v>0</v>
      </c>
      <c r="F17" s="132">
        <f>Detail!S119</f>
        <v>0</v>
      </c>
      <c r="G17" s="143">
        <f>Detail!T119</f>
        <v>0</v>
      </c>
      <c r="H17" s="146">
        <f>Detail!M119</f>
        <v>0</v>
      </c>
    </row>
    <row r="18" spans="1:8" s="6" customFormat="1" ht="14.25" customHeight="1" x14ac:dyDescent="0.2">
      <c r="A18" s="46"/>
      <c r="B18" s="120" t="s">
        <v>307</v>
      </c>
      <c r="C18" s="135">
        <f t="shared" ref="C18:H18" si="1">SUM(C11:C17)</f>
        <v>0</v>
      </c>
      <c r="D18" s="136">
        <f t="shared" si="1"/>
        <v>0</v>
      </c>
      <c r="E18" s="137">
        <f t="shared" si="1"/>
        <v>0</v>
      </c>
      <c r="F18" s="135">
        <f t="shared" si="1"/>
        <v>0</v>
      </c>
      <c r="G18" s="144">
        <f t="shared" si="1"/>
        <v>0</v>
      </c>
      <c r="H18" s="147">
        <f t="shared" si="1"/>
        <v>0</v>
      </c>
    </row>
    <row r="19" spans="1:8" s="6" customFormat="1" ht="14.25" customHeight="1" x14ac:dyDescent="0.2">
      <c r="A19" s="46"/>
      <c r="B19" s="43"/>
      <c r="C19" s="135"/>
      <c r="D19" s="136"/>
      <c r="E19" s="137"/>
      <c r="F19" s="135"/>
      <c r="G19" s="144"/>
      <c r="H19" s="147"/>
    </row>
    <row r="20" spans="1:8" ht="14.25" customHeight="1" x14ac:dyDescent="0.2">
      <c r="A20" s="173" t="s">
        <v>12</v>
      </c>
      <c r="B20" s="124" t="str">
        <f>Detail!B123</f>
        <v>EQUIPMENT AND MATERIALS</v>
      </c>
      <c r="C20" s="132">
        <f>Detail!O135</f>
        <v>0</v>
      </c>
      <c r="D20" s="133">
        <f>Detail!P135</f>
        <v>0</v>
      </c>
      <c r="E20" s="134">
        <f>Detail!Q135</f>
        <v>0</v>
      </c>
      <c r="F20" s="132">
        <f>Detail!S135</f>
        <v>0</v>
      </c>
      <c r="G20" s="143">
        <f>Detail!T135</f>
        <v>0</v>
      </c>
      <c r="H20" s="146">
        <f>Detail!M135</f>
        <v>0</v>
      </c>
    </row>
    <row r="21" spans="1:8" ht="14.25" customHeight="1" x14ac:dyDescent="0.2">
      <c r="A21" s="173" t="s">
        <v>13</v>
      </c>
      <c r="B21" s="124" t="str">
        <f>Detail!B137</f>
        <v xml:space="preserve">AUDIO/VIDEO EQUIPMENT AND MATERIALS </v>
      </c>
      <c r="C21" s="132">
        <f>Detail!O152</f>
        <v>0</v>
      </c>
      <c r="D21" s="133">
        <f>Detail!P152</f>
        <v>0</v>
      </c>
      <c r="E21" s="134">
        <f>Detail!Q152</f>
        <v>0</v>
      </c>
      <c r="F21" s="132">
        <f>Detail!S152</f>
        <v>0</v>
      </c>
      <c r="G21" s="143">
        <f>Detail!T152</f>
        <v>0</v>
      </c>
      <c r="H21" s="146">
        <f>Detail!M152</f>
        <v>0</v>
      </c>
    </row>
    <row r="22" spans="1:8" s="6" customFormat="1" ht="14.25" customHeight="1" x14ac:dyDescent="0.2">
      <c r="A22" s="46"/>
      <c r="B22" s="43" t="s">
        <v>308</v>
      </c>
      <c r="C22" s="135">
        <f t="shared" ref="C22:H22" si="2">SUM(C20:C21)</f>
        <v>0</v>
      </c>
      <c r="D22" s="136">
        <f t="shared" si="2"/>
        <v>0</v>
      </c>
      <c r="E22" s="137">
        <f t="shared" si="2"/>
        <v>0</v>
      </c>
      <c r="F22" s="135">
        <f t="shared" si="2"/>
        <v>0</v>
      </c>
      <c r="G22" s="144">
        <f t="shared" si="2"/>
        <v>0</v>
      </c>
      <c r="H22" s="147">
        <f t="shared" si="2"/>
        <v>0</v>
      </c>
    </row>
    <row r="23" spans="1:8" s="6" customFormat="1" ht="14.25" customHeight="1" x14ac:dyDescent="0.2">
      <c r="A23" s="46"/>
      <c r="B23" s="43"/>
      <c r="C23" s="135"/>
      <c r="D23" s="136"/>
      <c r="E23" s="137"/>
      <c r="F23" s="135"/>
      <c r="G23" s="144"/>
      <c r="H23" s="149"/>
    </row>
    <row r="24" spans="1:8" s="6" customFormat="1" ht="14.25" customHeight="1" x14ac:dyDescent="0.2">
      <c r="A24" s="46"/>
      <c r="B24" s="43" t="s">
        <v>309</v>
      </c>
      <c r="C24" s="135">
        <f t="shared" ref="C24:H24" si="3">C18+C22</f>
        <v>0</v>
      </c>
      <c r="D24" s="136">
        <f t="shared" si="3"/>
        <v>0</v>
      </c>
      <c r="E24" s="137">
        <f t="shared" si="3"/>
        <v>0</v>
      </c>
      <c r="F24" s="135">
        <f t="shared" si="3"/>
        <v>0</v>
      </c>
      <c r="G24" s="144">
        <f t="shared" si="3"/>
        <v>0</v>
      </c>
      <c r="H24" s="147">
        <f t="shared" si="3"/>
        <v>0</v>
      </c>
    </row>
    <row r="25" spans="1:8" s="6" customFormat="1" ht="14.25" customHeight="1" x14ac:dyDescent="0.2">
      <c r="A25" s="46"/>
      <c r="B25" s="43"/>
      <c r="C25" s="135"/>
      <c r="D25" s="136"/>
      <c r="E25" s="137"/>
      <c r="F25" s="135"/>
      <c r="G25" s="144"/>
      <c r="H25" s="149"/>
    </row>
    <row r="26" spans="1:8" ht="14.25" customHeight="1" x14ac:dyDescent="0.2">
      <c r="A26" s="173" t="s">
        <v>14</v>
      </c>
      <c r="B26" s="124" t="str">
        <f>Detail!B158</f>
        <v>EXPLOITATION &amp; MAINTENANCE</v>
      </c>
      <c r="C26" s="132">
        <f>Detail!O166</f>
        <v>0</v>
      </c>
      <c r="D26" s="133">
        <f>Detail!P166</f>
        <v>0</v>
      </c>
      <c r="E26" s="134">
        <f>Detail!Q166</f>
        <v>0</v>
      </c>
      <c r="F26" s="132">
        <f>Detail!S166</f>
        <v>0</v>
      </c>
      <c r="G26" s="143">
        <f>Detail!T166</f>
        <v>0</v>
      </c>
      <c r="H26" s="146">
        <f>Detail!M166</f>
        <v>0</v>
      </c>
    </row>
    <row r="27" spans="1:8" ht="14.25" customHeight="1" x14ac:dyDescent="0.2">
      <c r="A27" s="173" t="s">
        <v>15</v>
      </c>
      <c r="B27" s="124" t="str">
        <f>Detail!B168</f>
        <v>MARKETING, PROMOTION, PUBLICITY</v>
      </c>
      <c r="C27" s="132">
        <f>Detail!O186</f>
        <v>0</v>
      </c>
      <c r="D27" s="133">
        <f>Detail!P186</f>
        <v>0</v>
      </c>
      <c r="E27" s="134">
        <f>Detail!Q186</f>
        <v>0</v>
      </c>
      <c r="F27" s="132">
        <f>Detail!S186</f>
        <v>0</v>
      </c>
      <c r="G27" s="143">
        <f>Detail!T186</f>
        <v>0</v>
      </c>
      <c r="H27" s="146">
        <f>Detail!M186</f>
        <v>0</v>
      </c>
    </row>
    <row r="28" spans="1:8" s="6" customFormat="1" ht="14.25" customHeight="1" x14ac:dyDescent="0.2">
      <c r="A28" s="46"/>
      <c r="B28" s="43" t="s">
        <v>310</v>
      </c>
      <c r="C28" s="135">
        <f t="shared" ref="C28:H28" si="4">SUM(C26:C27)</f>
        <v>0</v>
      </c>
      <c r="D28" s="136">
        <f t="shared" si="4"/>
        <v>0</v>
      </c>
      <c r="E28" s="137">
        <f t="shared" si="4"/>
        <v>0</v>
      </c>
      <c r="F28" s="135">
        <f t="shared" si="4"/>
        <v>0</v>
      </c>
      <c r="G28" s="144">
        <f t="shared" si="4"/>
        <v>0</v>
      </c>
      <c r="H28" s="147">
        <f t="shared" si="4"/>
        <v>0</v>
      </c>
    </row>
    <row r="29" spans="1:8" s="6" customFormat="1" ht="14.25" customHeight="1" x14ac:dyDescent="0.2">
      <c r="A29" s="46"/>
      <c r="B29" s="43"/>
      <c r="C29" s="135"/>
      <c r="D29" s="136"/>
      <c r="E29" s="137"/>
      <c r="F29" s="135"/>
      <c r="G29" s="144"/>
      <c r="H29" s="150"/>
    </row>
    <row r="30" spans="1:8" ht="14.25" customHeight="1" x14ac:dyDescent="0.2">
      <c r="A30" s="173" t="s">
        <v>16</v>
      </c>
      <c r="B30" s="124" t="str">
        <f>Detail!B190</f>
        <v>ADMINISTRATION</v>
      </c>
      <c r="C30" s="132">
        <f>Detail!O201</f>
        <v>0</v>
      </c>
      <c r="D30" s="133">
        <f>Detail!P201</f>
        <v>0</v>
      </c>
      <c r="E30" s="134">
        <f>Detail!Q201</f>
        <v>0</v>
      </c>
      <c r="F30" s="132">
        <f>Detail!S201</f>
        <v>0</v>
      </c>
      <c r="G30" s="143">
        <f>Detail!T201</f>
        <v>0</v>
      </c>
      <c r="H30" s="146">
        <f>Detail!M201</f>
        <v>0</v>
      </c>
    </row>
    <row r="31" spans="1:8" ht="14.25" customHeight="1" x14ac:dyDescent="0.2">
      <c r="A31" s="123"/>
      <c r="B31" s="43" t="s">
        <v>311</v>
      </c>
      <c r="C31" s="135">
        <f>C30</f>
        <v>0</v>
      </c>
      <c r="D31" s="136">
        <f>D30</f>
        <v>0</v>
      </c>
      <c r="E31" s="137">
        <f>E30</f>
        <v>0</v>
      </c>
      <c r="F31" s="135">
        <f>F30</f>
        <v>0</v>
      </c>
      <c r="G31" s="144">
        <f>G30</f>
        <v>0</v>
      </c>
      <c r="H31" s="147">
        <f>SUM(H30:H30)</f>
        <v>0</v>
      </c>
    </row>
    <row r="32" spans="1:8" ht="14.25" customHeight="1" x14ac:dyDescent="0.2">
      <c r="A32" s="123"/>
      <c r="B32" s="124"/>
      <c r="C32" s="132"/>
      <c r="D32" s="133"/>
      <c r="E32" s="134"/>
      <c r="F32" s="132"/>
      <c r="G32" s="143"/>
      <c r="H32" s="150"/>
    </row>
    <row r="33" spans="1:33" ht="14.25" customHeight="1" x14ac:dyDescent="0.2">
      <c r="A33" s="123"/>
      <c r="B33" s="43" t="s">
        <v>312</v>
      </c>
      <c r="C33" s="135"/>
      <c r="D33" s="136"/>
      <c r="E33" s="137"/>
      <c r="F33" s="135"/>
      <c r="G33" s="144"/>
      <c r="H33" s="150"/>
    </row>
    <row r="34" spans="1:33" ht="14.25" customHeight="1" x14ac:dyDescent="0.2">
      <c r="A34" s="172" t="s">
        <v>1</v>
      </c>
      <c r="B34" s="124" t="str">
        <f>Detail!B207</f>
        <v xml:space="preserve">  CORPORATE OVERHEAD - CANADIAN</v>
      </c>
      <c r="C34" s="132">
        <f>ROUND(Detail!O207,0)</f>
        <v>0</v>
      </c>
      <c r="D34" s="132">
        <f>ROUND(Detail!P207,0)</f>
        <v>0</v>
      </c>
      <c r="E34" s="132">
        <f>ROUND(Detail!Q207,0)</f>
        <v>0</v>
      </c>
      <c r="F34" s="132">
        <f>ROUND(Detail!S207,0)</f>
        <v>0</v>
      </c>
      <c r="G34" s="132">
        <f>ROUND(Detail!T207,0)</f>
        <v>0</v>
      </c>
      <c r="H34" s="147">
        <f>ROUND(Detail!M207,0)</f>
        <v>0</v>
      </c>
    </row>
    <row r="35" spans="1:33" ht="14.25" customHeight="1" x14ac:dyDescent="0.2">
      <c r="A35" s="172" t="s">
        <v>1</v>
      </c>
      <c r="B35" s="124" t="str">
        <f>Detail!B208</f>
        <v xml:space="preserve">  CORPORATE OVERHEAD - NON-CANADIAN</v>
      </c>
      <c r="C35" s="132">
        <f>ROUND(Detail!O208,0)</f>
        <v>0</v>
      </c>
      <c r="D35" s="132">
        <f>ROUND(Detail!P208,0)</f>
        <v>0</v>
      </c>
      <c r="E35" s="132">
        <f>ROUND(Detail!Q208,0)</f>
        <v>0</v>
      </c>
      <c r="F35" s="132">
        <f>ROUND(Detail!S208,0)</f>
        <v>0</v>
      </c>
      <c r="G35" s="132">
        <f>ROUND(Detail!T208,0)</f>
        <v>0</v>
      </c>
      <c r="H35" s="147">
        <f>ROUND(Detail!M208,0)</f>
        <v>0</v>
      </c>
    </row>
    <row r="36" spans="1:33" ht="14.25" customHeight="1" x14ac:dyDescent="0.2">
      <c r="A36" s="172" t="s">
        <v>103</v>
      </c>
      <c r="B36" s="124" t="str">
        <f>Detail!B209</f>
        <v xml:space="preserve">  CONTINGENCY - CANADIAN</v>
      </c>
      <c r="C36" s="132">
        <f>ROUND(Detail!O209,0)</f>
        <v>0</v>
      </c>
      <c r="D36" s="132">
        <f>ROUND(Detail!P209,0)</f>
        <v>0</v>
      </c>
      <c r="E36" s="132">
        <f>ROUND(Detail!Q209,0)</f>
        <v>0</v>
      </c>
      <c r="F36" s="132">
        <f>ROUND(Detail!S209,0)</f>
        <v>0</v>
      </c>
      <c r="G36" s="132">
        <f>ROUND(Detail!T209,0)</f>
        <v>0</v>
      </c>
      <c r="H36" s="147">
        <f>ROUND(Detail!M209,0)</f>
        <v>0</v>
      </c>
    </row>
    <row r="37" spans="1:33" s="6" customFormat="1" ht="14.25" customHeight="1" x14ac:dyDescent="0.2">
      <c r="A37" s="172" t="s">
        <v>103</v>
      </c>
      <c r="B37" s="124" t="str">
        <f>Detail!B210</f>
        <v xml:space="preserve">  CONTINGENCY - NON-CANADIAN</v>
      </c>
      <c r="C37" s="132">
        <f>ROUND(Detail!O210,0)</f>
        <v>0</v>
      </c>
      <c r="D37" s="132">
        <f>ROUND(Detail!P210,0)</f>
        <v>0</v>
      </c>
      <c r="E37" s="132">
        <f>ROUND(Detail!Q210,0)</f>
        <v>0</v>
      </c>
      <c r="F37" s="132">
        <f>ROUND(Detail!S210,0)</f>
        <v>0</v>
      </c>
      <c r="G37" s="132">
        <f>ROUND(Detail!T210,0)</f>
        <v>0</v>
      </c>
      <c r="H37" s="147">
        <f>ROUND(Detail!M210,0)</f>
        <v>0</v>
      </c>
    </row>
    <row r="38" spans="1:33" s="27" customFormat="1" ht="12" customHeight="1" x14ac:dyDescent="0.2">
      <c r="A38" s="123"/>
      <c r="B38" s="124"/>
      <c r="C38" s="132"/>
      <c r="D38" s="133"/>
      <c r="E38" s="134"/>
      <c r="F38" s="132"/>
      <c r="G38" s="143"/>
      <c r="H38" s="150"/>
    </row>
    <row r="39" spans="1:33" ht="15" customHeight="1" x14ac:dyDescent="0.2">
      <c r="A39" s="43" t="s">
        <v>313</v>
      </c>
      <c r="B39" s="43"/>
      <c r="C39" s="147">
        <f>C9+C18+C22+C28+C31+C34+C36</f>
        <v>0</v>
      </c>
      <c r="D39" s="147">
        <f>D9+D18+D22+D28+D31+D34+D36</f>
        <v>0</v>
      </c>
      <c r="E39" s="147">
        <f>E9+E18+E22+E28+E31+E34+E36</f>
        <v>0</v>
      </c>
      <c r="F39" s="147">
        <f>F9+F18+F22+F28+F31+F34+F36</f>
        <v>0</v>
      </c>
      <c r="G39" s="147">
        <f>G9+G18+G22+G28+G31+G34+G36+G35+G37</f>
        <v>0</v>
      </c>
      <c r="H39" s="147">
        <f>H9+H18+H22+H28+H31+H34+H36+H35+H37</f>
        <v>0</v>
      </c>
    </row>
    <row r="40" spans="1:33" s="27" customFormat="1" ht="12" customHeight="1" x14ac:dyDescent="0.2">
      <c r="A40" s="207"/>
      <c r="B40" s="208"/>
      <c r="C40" s="208"/>
      <c r="D40" s="208"/>
      <c r="E40" s="208"/>
      <c r="F40" s="208"/>
      <c r="G40" s="208"/>
      <c r="H40" s="208"/>
    </row>
    <row r="41" spans="1:33" ht="15" customHeight="1" x14ac:dyDescent="0.2">
      <c r="A41" s="199" t="s">
        <v>109</v>
      </c>
      <c r="B41" s="122" t="str">
        <f>Detail!B212:K212</f>
        <v>PRIOR DEVELOPMENT/PROTOTYPING COSTS</v>
      </c>
      <c r="C41" s="122"/>
      <c r="D41" s="151"/>
      <c r="E41" s="151"/>
      <c r="F41" s="151"/>
      <c r="G41" s="152"/>
      <c r="H41" s="193">
        <f>ROUND(Detail!M212,0)</f>
        <v>0</v>
      </c>
    </row>
    <row r="42" spans="1:33" ht="21" customHeight="1" x14ac:dyDescent="0.2">
      <c r="A42" s="207"/>
      <c r="B42" s="208"/>
      <c r="C42" s="208"/>
      <c r="D42" s="208"/>
      <c r="E42" s="208"/>
      <c r="F42" s="208"/>
      <c r="G42" s="208"/>
      <c r="H42" s="208"/>
    </row>
    <row r="43" spans="1:33" ht="18" customHeight="1" x14ac:dyDescent="0.25">
      <c r="A43" s="158"/>
      <c r="B43" s="159" t="s">
        <v>116</v>
      </c>
      <c r="C43" s="160"/>
      <c r="D43" s="161"/>
      <c r="E43" s="161"/>
      <c r="F43" s="161"/>
      <c r="G43" s="162"/>
      <c r="H43" s="147">
        <f>H9+H18+H22+H28+H31+H34+H36+H41+H35+H37</f>
        <v>0</v>
      </c>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ht="18" customHeight="1" x14ac:dyDescent="0.2">
      <c r="A44" s="116"/>
      <c r="B44" s="117"/>
      <c r="C44" s="117"/>
      <c r="D44" s="117"/>
      <c r="E44" s="117"/>
      <c r="F44" s="117"/>
      <c r="G44" s="126" t="str">
        <f>IF(H44&lt;&gt;"","Grand total","")</f>
        <v/>
      </c>
      <c r="H44" s="127" t="str">
        <f>IF(H41=0,"",H41+H39)</f>
        <v/>
      </c>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row>
    <row r="45" spans="1:33" ht="36.75" customHeight="1" x14ac:dyDescent="0.2">
      <c r="A45" s="44" t="s">
        <v>145</v>
      </c>
      <c r="B45" s="183"/>
      <c r="C45" s="153" t="str">
        <f>IF((C39+D39+E39)&lt;&gt;H39,"    Please check : all expenses must be allocated as 'Internal', 'Related' or 'External'!","")</f>
        <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spans="1:33" ht="30" customHeight="1" x14ac:dyDescent="0.2">
      <c r="A46" s="44" t="s">
        <v>146</v>
      </c>
      <c r="B46" s="182"/>
      <c r="C46" s="153" t="str">
        <f>IF(OR(H34&gt;(0.1*H24),H36&gt;(0.1*H24)),"    Please check : Account F and/or G exceeds the cap!","")</f>
        <v/>
      </c>
      <c r="D46" s="5"/>
      <c r="E46" s="27"/>
      <c r="F46" s="27"/>
      <c r="G46" s="27"/>
      <c r="H46" s="27"/>
    </row>
    <row r="47" spans="1:33" x14ac:dyDescent="0.2">
      <c r="A47" s="62" t="s">
        <v>314</v>
      </c>
      <c r="B47" s="174"/>
      <c r="C47" s="192" t="str">
        <f>IF(G39&gt;(0.25*H39),"    Please check : Canadian costs represent less than 75% of the budget!","")</f>
        <v/>
      </c>
      <c r="D47" s="27"/>
      <c r="E47" s="27"/>
      <c r="F47" s="27"/>
      <c r="G47" s="27"/>
      <c r="H47" s="27"/>
    </row>
    <row r="48" spans="1:33" x14ac:dyDescent="0.2">
      <c r="A48" s="211" t="s">
        <v>147</v>
      </c>
      <c r="B48" s="211"/>
      <c r="C48" s="211"/>
      <c r="D48" s="211"/>
      <c r="E48" s="211"/>
      <c r="F48" s="211"/>
      <c r="G48" s="211"/>
      <c r="H48" s="211"/>
    </row>
  </sheetData>
  <sheetProtection algorithmName="SHA-512" hashValue="7e/B2f6xHs+0zD05GGE3eItLDHldCdBbv62rDgOaMydWfsZHkbA9fsfrssqv2GiHPqAEZU9ZEKPdixgi66ouuw==" saltValue="5QaFk9snFUqIaVMRA9S2rg==" spinCount="100000" sheet="1" objects="1" scenarios="1" selectLockedCells="1"/>
  <mergeCells count="5">
    <mergeCell ref="C4:E4"/>
    <mergeCell ref="A40:H40"/>
    <mergeCell ref="F4:G4"/>
    <mergeCell ref="A42:H42"/>
    <mergeCell ref="A48:H48"/>
  </mergeCells>
  <phoneticPr fontId="0" type="noConversion"/>
  <printOptions horizontalCentered="1"/>
  <pageMargins left="0.55118110236220474" right="0.55118110236220474" top="0.96250000000000002" bottom="0.74803149606299213" header="0.51181102362204722" footer="0.51181102362204722"/>
  <pageSetup scale="67" firstPageNumber="2" orientation="landscape" r:id="rId1"/>
  <headerFooter alignWithMargins="0">
    <oddHeader>&amp;C&amp;14 2018-2019&amp;RPRODUCTION BUDGET
International Coproduction Incentives
&amp;A</oddHeader>
  </headerFooter>
  <ignoredErrors>
    <ignoredError sqref="A7:A8 A11:A17 A20:A21 A26:A27 A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V265"/>
  <sheetViews>
    <sheetView showGridLines="0" showRuler="0" zoomScaleNormal="100" workbookViewId="0">
      <selection activeCell="C8" sqref="C8:J8"/>
    </sheetView>
  </sheetViews>
  <sheetFormatPr baseColWidth="10" defaultColWidth="8.88671875" defaultRowHeight="15" customHeight="1" x14ac:dyDescent="0.2"/>
  <cols>
    <col min="1" max="1" width="5" style="10" customWidth="1"/>
    <col min="2" max="2" width="43.5546875" customWidth="1"/>
    <col min="3" max="3" width="19.6640625" customWidth="1"/>
    <col min="4" max="4" width="3.33203125" style="1" customWidth="1"/>
    <col min="5" max="6" width="8.109375" customWidth="1"/>
    <col min="7" max="7" width="8.6640625" customWidth="1"/>
    <col min="8" max="8" width="6.33203125" customWidth="1"/>
    <col min="9" max="9" width="6.109375" customWidth="1"/>
    <col min="10" max="10" width="11.33203125" customWidth="1"/>
    <col min="11" max="11" width="9.21875" customWidth="1"/>
    <col min="12" max="12" width="10.109375" customWidth="1"/>
    <col min="13" max="13" width="10.33203125" bestFit="1" customWidth="1"/>
    <col min="14" max="14" width="5.109375" style="140" customWidth="1"/>
    <col min="15" max="15" width="5.33203125" hidden="1" customWidth="1"/>
    <col min="16" max="16" width="5.5546875" hidden="1" customWidth="1"/>
    <col min="17" max="17" width="5.6640625" hidden="1" customWidth="1"/>
    <col min="18" max="18" width="2.88671875" style="105" hidden="1" customWidth="1"/>
    <col min="19" max="19" width="6.77734375" hidden="1" customWidth="1"/>
    <col min="20" max="20" width="9.77734375" hidden="1" customWidth="1"/>
  </cols>
  <sheetData>
    <row r="1" spans="1:20" ht="15" customHeight="1" x14ac:dyDescent="0.25">
      <c r="A1" s="180" t="s">
        <v>152</v>
      </c>
      <c r="B1" s="178"/>
      <c r="C1" s="178"/>
      <c r="D1" s="179"/>
      <c r="E1" s="178"/>
      <c r="F1" s="178"/>
      <c r="G1" s="178"/>
      <c r="H1" s="178"/>
      <c r="I1" s="178"/>
      <c r="J1" s="178"/>
      <c r="K1" s="178"/>
      <c r="L1" s="178"/>
      <c r="M1" s="178"/>
    </row>
    <row r="2" spans="1:20" ht="15" customHeight="1" thickBot="1" x14ac:dyDescent="0.3">
      <c r="A2" s="180" t="s">
        <v>149</v>
      </c>
      <c r="B2" s="178"/>
      <c r="C2" s="178"/>
      <c r="D2" s="179"/>
      <c r="E2" s="178"/>
      <c r="F2" s="178"/>
      <c r="G2" s="178"/>
      <c r="H2" s="178"/>
      <c r="I2" s="178"/>
      <c r="J2" s="178"/>
      <c r="K2" s="178"/>
      <c r="L2" s="178"/>
      <c r="M2" s="178"/>
    </row>
    <row r="3" spans="1:20" s="27" customFormat="1" ht="20.25" customHeight="1" thickBot="1" x14ac:dyDescent="0.25">
      <c r="A3" s="299" t="s">
        <v>192</v>
      </c>
      <c r="B3" s="300"/>
      <c r="C3" s="300"/>
      <c r="D3" s="300"/>
      <c r="E3" s="300"/>
      <c r="F3" s="300"/>
      <c r="G3" s="300"/>
      <c r="H3" s="300"/>
      <c r="I3" s="300"/>
      <c r="J3" s="300"/>
      <c r="K3" s="300"/>
      <c r="L3" s="300"/>
      <c r="M3" s="301"/>
      <c r="N3" s="140"/>
      <c r="O3" s="212" t="s">
        <v>191</v>
      </c>
      <c r="P3" s="213"/>
      <c r="Q3" s="213"/>
      <c r="R3" s="213"/>
      <c r="S3" s="213"/>
      <c r="T3" s="214"/>
    </row>
    <row r="4" spans="1:20" ht="14.25" customHeight="1" x14ac:dyDescent="0.2">
      <c r="A4" s="9"/>
      <c r="B4" s="309"/>
      <c r="C4" s="309"/>
      <c r="D4" s="309"/>
      <c r="E4" s="309"/>
      <c r="F4" s="309"/>
      <c r="G4" s="309"/>
      <c r="H4" s="309"/>
      <c r="I4" s="309"/>
      <c r="J4" s="309"/>
      <c r="K4" s="309"/>
      <c r="L4" s="309"/>
      <c r="M4" s="309"/>
      <c r="O4" s="215"/>
      <c r="P4" s="216"/>
      <c r="Q4" s="216"/>
      <c r="R4" s="216"/>
      <c r="S4" s="216"/>
      <c r="T4" s="217"/>
    </row>
    <row r="5" spans="1:20" s="3" customFormat="1" ht="19.5" customHeight="1" x14ac:dyDescent="0.25">
      <c r="A5" s="59" t="s">
        <v>2</v>
      </c>
      <c r="B5" s="63" t="s">
        <v>148</v>
      </c>
      <c r="C5" s="64"/>
      <c r="D5" s="65"/>
      <c r="E5" s="65"/>
      <c r="F5" s="65"/>
      <c r="G5" s="65"/>
      <c r="H5" s="65"/>
      <c r="I5" s="65"/>
      <c r="J5" s="65"/>
      <c r="K5" s="65"/>
      <c r="L5" s="65"/>
      <c r="M5" s="66"/>
      <c r="N5" s="140"/>
      <c r="O5" s="218"/>
      <c r="P5" s="219"/>
      <c r="Q5" s="219"/>
      <c r="R5" s="219"/>
      <c r="S5" s="219"/>
      <c r="T5" s="220"/>
    </row>
    <row r="6" spans="1:20" s="27" customFormat="1" ht="15" customHeight="1" x14ac:dyDescent="0.2">
      <c r="A6" s="238" t="s">
        <v>159</v>
      </c>
      <c r="B6" s="261" t="s">
        <v>137</v>
      </c>
      <c r="C6" s="253" t="s">
        <v>150</v>
      </c>
      <c r="D6" s="254"/>
      <c r="E6" s="254"/>
      <c r="F6" s="254"/>
      <c r="G6" s="254"/>
      <c r="H6" s="254"/>
      <c r="I6" s="254"/>
      <c r="J6" s="255"/>
      <c r="K6" s="154" t="s">
        <v>155</v>
      </c>
      <c r="L6" s="154" t="s">
        <v>155</v>
      </c>
      <c r="M6" s="242" t="s">
        <v>0</v>
      </c>
      <c r="N6" s="141"/>
      <c r="O6" s="247" t="s">
        <v>185</v>
      </c>
      <c r="P6" s="248"/>
      <c r="Q6" s="249"/>
      <c r="R6" s="106"/>
      <c r="S6" s="273" t="s">
        <v>186</v>
      </c>
      <c r="T6" s="274"/>
    </row>
    <row r="7" spans="1:20" s="73" customFormat="1" ht="15" customHeight="1" x14ac:dyDescent="0.2">
      <c r="A7" s="239"/>
      <c r="B7" s="262"/>
      <c r="C7" s="244" t="s">
        <v>151</v>
      </c>
      <c r="D7" s="245"/>
      <c r="E7" s="245"/>
      <c r="F7" s="245"/>
      <c r="G7" s="245"/>
      <c r="H7" s="245"/>
      <c r="I7" s="245"/>
      <c r="J7" s="246"/>
      <c r="K7" s="155" t="s">
        <v>156</v>
      </c>
      <c r="L7" s="155" t="s">
        <v>157</v>
      </c>
      <c r="M7" s="243"/>
      <c r="N7" s="141"/>
      <c r="O7" s="55" t="s">
        <v>140</v>
      </c>
      <c r="P7" s="55" t="s">
        <v>141</v>
      </c>
      <c r="Q7" s="55" t="s">
        <v>142</v>
      </c>
      <c r="R7" s="106"/>
      <c r="S7" s="55" t="s">
        <v>143</v>
      </c>
      <c r="T7" s="55" t="s">
        <v>144</v>
      </c>
    </row>
    <row r="8" spans="1:20" s="27" customFormat="1" ht="15" customHeight="1" x14ac:dyDescent="0.2">
      <c r="A8" s="36" t="s">
        <v>17</v>
      </c>
      <c r="B8" s="49" t="s">
        <v>321</v>
      </c>
      <c r="C8" s="258"/>
      <c r="D8" s="259"/>
      <c r="E8" s="259"/>
      <c r="F8" s="259"/>
      <c r="G8" s="259"/>
      <c r="H8" s="259"/>
      <c r="I8" s="259"/>
      <c r="J8" s="260"/>
      <c r="K8" s="118"/>
      <c r="L8" s="118" t="s">
        <v>143</v>
      </c>
      <c r="M8" s="75"/>
      <c r="N8" s="141" t="str">
        <f>IF(M8&lt;&gt;0,IF(K8="","Allocate cost!",""),"")</f>
        <v/>
      </c>
      <c r="O8" s="97" t="str">
        <f>IF(K8="Internal",M8,"-")</f>
        <v>-</v>
      </c>
      <c r="P8" s="97" t="str">
        <f>IF(K8="Related",M8,"-")</f>
        <v>-</v>
      </c>
      <c r="Q8" s="97" t="str">
        <f>IF(K8="External",M8,"-")</f>
        <v>-</v>
      </c>
      <c r="R8" s="106"/>
      <c r="S8" s="97" t="str">
        <f>IF($L8="Canadian",IF(OR($M8="",$M8=0),"-",$M8),"-")</f>
        <v>-</v>
      </c>
      <c r="T8" s="97" t="str">
        <f>IF($L8="Non-Canadian",IF(OR($M8="",$M8=0),"-",$M8),"-")</f>
        <v>-</v>
      </c>
    </row>
    <row r="9" spans="1:20" s="27" customFormat="1" ht="15" customHeight="1" x14ac:dyDescent="0.2">
      <c r="A9" s="36" t="s">
        <v>17</v>
      </c>
      <c r="B9" s="200" t="s">
        <v>322</v>
      </c>
      <c r="C9" s="258"/>
      <c r="D9" s="259"/>
      <c r="E9" s="259"/>
      <c r="F9" s="259"/>
      <c r="G9" s="259"/>
      <c r="H9" s="259"/>
      <c r="I9" s="259"/>
      <c r="J9" s="260"/>
      <c r="K9" s="118"/>
      <c r="L9" s="118" t="s">
        <v>144</v>
      </c>
      <c r="M9" s="75"/>
      <c r="N9" s="141"/>
      <c r="O9" s="97" t="str">
        <f>IF(K9="Internal",M9,"-")</f>
        <v>-</v>
      </c>
      <c r="P9" s="97" t="str">
        <f>IF(K9="Related",M9,"-")</f>
        <v>-</v>
      </c>
      <c r="Q9" s="97" t="str">
        <f>IF(K9="External",M9,"-")</f>
        <v>-</v>
      </c>
      <c r="R9" s="106"/>
      <c r="S9" s="97" t="str">
        <f>IF($L9="Canadian",IF(OR($M9="",$M9=0),"-",$M9),"-")</f>
        <v>-</v>
      </c>
      <c r="T9" s="97" t="str">
        <f>IF($L9="Non-Canadian",IF(OR($M9="",$M9=0),"-",$M9),"-")</f>
        <v>-</v>
      </c>
    </row>
    <row r="10" spans="1:20" s="27" customFormat="1" ht="28.5" customHeight="1" x14ac:dyDescent="0.2">
      <c r="A10" s="221" t="s">
        <v>327</v>
      </c>
      <c r="B10" s="222"/>
      <c r="C10" s="222"/>
      <c r="D10" s="222"/>
      <c r="E10" s="222"/>
      <c r="F10" s="222"/>
      <c r="G10" s="222"/>
      <c r="H10" s="222"/>
      <c r="I10" s="222"/>
      <c r="J10" s="222"/>
      <c r="K10" s="222"/>
      <c r="L10" s="222"/>
      <c r="M10" s="223"/>
      <c r="N10" s="141" t="str">
        <f>IF(M10&lt;&gt;0,IF(K10="","Répartir les coûts!",""),"")</f>
        <v/>
      </c>
      <c r="O10" s="97"/>
      <c r="P10" s="97"/>
      <c r="Q10" s="97"/>
      <c r="R10" s="106"/>
      <c r="S10" s="97"/>
      <c r="T10" s="97"/>
    </row>
    <row r="11" spans="1:20" s="11" customFormat="1" ht="15" customHeight="1" x14ac:dyDescent="0.2">
      <c r="A11" s="61" t="s">
        <v>2</v>
      </c>
      <c r="B11" s="62" t="s">
        <v>158</v>
      </c>
      <c r="C11" s="250"/>
      <c r="D11" s="251"/>
      <c r="E11" s="251"/>
      <c r="F11" s="251"/>
      <c r="G11" s="251"/>
      <c r="H11" s="251"/>
      <c r="I11" s="251"/>
      <c r="J11" s="251"/>
      <c r="K11" s="252"/>
      <c r="L11" s="111"/>
      <c r="M11" s="58">
        <f>ROUND(SUM(M8:M10),0)</f>
        <v>0</v>
      </c>
      <c r="N11" s="141"/>
      <c r="O11" s="98">
        <f>ROUND(SUM(O8:O10),0)</f>
        <v>0</v>
      </c>
      <c r="P11" s="98">
        <f>ROUND(SUM(P8:P10),0)</f>
        <v>0</v>
      </c>
      <c r="Q11" s="98">
        <f>ROUND(SUM(Q8:Q10),0)</f>
        <v>0</v>
      </c>
      <c r="R11" s="106"/>
      <c r="S11" s="98">
        <f>ROUND(SUM(S8:S10),0)</f>
        <v>0</v>
      </c>
      <c r="T11" s="98">
        <f>ROUND(SUM(T8:T10),0)</f>
        <v>0</v>
      </c>
    </row>
    <row r="12" spans="1:20" s="27" customFormat="1" ht="15" customHeight="1" x14ac:dyDescent="0.2">
      <c r="A12" s="17"/>
      <c r="B12" s="16"/>
      <c r="C12" s="16"/>
      <c r="D12" s="13"/>
      <c r="E12" s="13"/>
      <c r="F12" s="13"/>
      <c r="G12" s="13"/>
      <c r="H12" s="13"/>
      <c r="I12" s="13"/>
      <c r="J12" s="13"/>
      <c r="K12" s="13"/>
      <c r="L12" s="13"/>
      <c r="M12" s="13"/>
      <c r="N12" s="141"/>
      <c r="R12" s="106"/>
    </row>
    <row r="13" spans="1:20" s="3" customFormat="1" ht="19.5" customHeight="1" x14ac:dyDescent="0.25">
      <c r="A13" s="59" t="s">
        <v>3</v>
      </c>
      <c r="B13" s="63" t="s">
        <v>167</v>
      </c>
      <c r="C13" s="64"/>
      <c r="D13" s="65"/>
      <c r="E13" s="65"/>
      <c r="F13" s="65"/>
      <c r="G13" s="65"/>
      <c r="H13" s="65"/>
      <c r="I13" s="65"/>
      <c r="J13" s="65"/>
      <c r="K13" s="65"/>
      <c r="L13" s="65"/>
      <c r="M13" s="66"/>
      <c r="N13" s="140"/>
      <c r="R13" s="105"/>
    </row>
    <row r="14" spans="1:20" s="27" customFormat="1" ht="15" customHeight="1" x14ac:dyDescent="0.2">
      <c r="A14" s="238" t="s">
        <v>159</v>
      </c>
      <c r="B14" s="261" t="s">
        <v>137</v>
      </c>
      <c r="C14" s="253" t="s">
        <v>153</v>
      </c>
      <c r="D14" s="254"/>
      <c r="E14" s="254"/>
      <c r="F14" s="254"/>
      <c r="G14" s="254"/>
      <c r="H14" s="254"/>
      <c r="I14" s="254"/>
      <c r="J14" s="255"/>
      <c r="K14" s="154" t="s">
        <v>155</v>
      </c>
      <c r="L14" s="154" t="s">
        <v>155</v>
      </c>
      <c r="M14" s="242" t="s">
        <v>0</v>
      </c>
      <c r="N14" s="141"/>
      <c r="O14" s="247" t="s">
        <v>185</v>
      </c>
      <c r="P14" s="248"/>
      <c r="Q14" s="249"/>
      <c r="R14" s="106"/>
      <c r="S14" s="273" t="s">
        <v>186</v>
      </c>
      <c r="T14" s="274"/>
    </row>
    <row r="15" spans="1:20" s="73" customFormat="1" ht="15" customHeight="1" x14ac:dyDescent="0.2">
      <c r="A15" s="239"/>
      <c r="B15" s="262"/>
      <c r="C15" s="244" t="s">
        <v>151</v>
      </c>
      <c r="D15" s="245"/>
      <c r="E15" s="245"/>
      <c r="F15" s="245"/>
      <c r="G15" s="245"/>
      <c r="H15" s="245"/>
      <c r="I15" s="245"/>
      <c r="J15" s="246"/>
      <c r="K15" s="155" t="s">
        <v>156</v>
      </c>
      <c r="L15" s="155" t="s">
        <v>157</v>
      </c>
      <c r="M15" s="243"/>
      <c r="N15" s="141"/>
      <c r="O15" s="55" t="s">
        <v>140</v>
      </c>
      <c r="P15" s="55" t="s">
        <v>141</v>
      </c>
      <c r="Q15" s="55" t="s">
        <v>142</v>
      </c>
      <c r="R15" s="106"/>
      <c r="S15" s="55" t="s">
        <v>143</v>
      </c>
      <c r="T15" s="55" t="s">
        <v>144</v>
      </c>
    </row>
    <row r="16" spans="1:20" s="73" customFormat="1" ht="12.75" x14ac:dyDescent="0.2">
      <c r="A16" s="221" t="s">
        <v>160</v>
      </c>
      <c r="B16" s="222"/>
      <c r="C16" s="222"/>
      <c r="D16" s="222"/>
      <c r="E16" s="222"/>
      <c r="F16" s="222"/>
      <c r="G16" s="222"/>
      <c r="H16" s="222"/>
      <c r="I16" s="222"/>
      <c r="J16" s="222"/>
      <c r="K16" s="222"/>
      <c r="L16" s="222"/>
      <c r="M16" s="223"/>
      <c r="N16" s="141"/>
      <c r="O16" s="96"/>
      <c r="P16" s="96"/>
      <c r="Q16" s="96"/>
      <c r="R16" s="106"/>
      <c r="S16" s="55"/>
      <c r="T16" s="55"/>
    </row>
    <row r="17" spans="1:20" s="27" customFormat="1" ht="15" customHeight="1" x14ac:dyDescent="0.2">
      <c r="A17" s="36" t="s">
        <v>18</v>
      </c>
      <c r="B17" s="119" t="s">
        <v>200</v>
      </c>
      <c r="C17" s="306"/>
      <c r="D17" s="307"/>
      <c r="E17" s="307"/>
      <c r="F17" s="307"/>
      <c r="G17" s="307"/>
      <c r="H17" s="307"/>
      <c r="I17" s="307"/>
      <c r="J17" s="308"/>
      <c r="K17" s="118"/>
      <c r="L17" s="118" t="s">
        <v>143</v>
      </c>
      <c r="M17" s="75"/>
      <c r="N17" s="141" t="str">
        <f>IF(M17&lt;&gt;0,IF(K17="","Allocate cost!",""),"")</f>
        <v/>
      </c>
      <c r="O17" s="97" t="str">
        <f>IF(K17="Internal",M17,"-")</f>
        <v>-</v>
      </c>
      <c r="P17" s="97" t="str">
        <f>IF(K17="Related",M17,"-")</f>
        <v>-</v>
      </c>
      <c r="Q17" s="97" t="str">
        <f>IF(K17="External",M17,"-")</f>
        <v>-</v>
      </c>
      <c r="R17" s="106"/>
      <c r="S17" s="97" t="str">
        <f>IF($L17="Canadian",IF(OR($M17="",$M17=0),"-",$M17),"-")</f>
        <v>-</v>
      </c>
      <c r="T17" s="97" t="str">
        <f>IF($L17="Non-Canadian",IF(OR($M17="",$M17=0),"-",$M17),"-")</f>
        <v>-</v>
      </c>
    </row>
    <row r="18" spans="1:20" s="27" customFormat="1" ht="15" customHeight="1" x14ac:dyDescent="0.2">
      <c r="A18" s="36" t="s">
        <v>19</v>
      </c>
      <c r="B18" s="49" t="s">
        <v>201</v>
      </c>
      <c r="C18" s="226"/>
      <c r="D18" s="227"/>
      <c r="E18" s="227"/>
      <c r="F18" s="227"/>
      <c r="G18" s="227"/>
      <c r="H18" s="227"/>
      <c r="I18" s="227"/>
      <c r="J18" s="228"/>
      <c r="K18" s="118"/>
      <c r="L18" s="118" t="s">
        <v>143</v>
      </c>
      <c r="M18" s="75"/>
      <c r="N18" s="141" t="str">
        <f t="shared" ref="N18:N21" si="0">IF(M18&lt;&gt;0,IF(K18="","Allocate cost!",""),"")</f>
        <v/>
      </c>
      <c r="O18" s="97" t="str">
        <f t="shared" ref="O18:O21" si="1">IF(K18="Internal",M18,"-")</f>
        <v>-</v>
      </c>
      <c r="P18" s="97" t="str">
        <f t="shared" ref="P18:P21" si="2">IF(K18="Related",M18,"-")</f>
        <v>-</v>
      </c>
      <c r="Q18" s="97" t="str">
        <f t="shared" ref="Q18:Q21" si="3">IF(K18="External",M18,"-")</f>
        <v>-</v>
      </c>
      <c r="R18" s="106"/>
      <c r="S18" s="97" t="str">
        <f t="shared" ref="S18:S21" si="4">IF($L18="Canadian",IF(OR($M18="",$M18=0),"-",$M18),"-")</f>
        <v>-</v>
      </c>
      <c r="T18" s="97" t="str">
        <f t="shared" ref="T18:T21" si="5">IF($L18="Non-Canadian",IF(OR($M18="",$M18=0),"-",$M18),"-")</f>
        <v>-</v>
      </c>
    </row>
    <row r="19" spans="1:20" s="27" customFormat="1" ht="15" customHeight="1" x14ac:dyDescent="0.2">
      <c r="A19" s="36" t="s">
        <v>20</v>
      </c>
      <c r="B19" s="49" t="s">
        <v>202</v>
      </c>
      <c r="C19" s="226"/>
      <c r="D19" s="227"/>
      <c r="E19" s="227"/>
      <c r="F19" s="227"/>
      <c r="G19" s="227"/>
      <c r="H19" s="227"/>
      <c r="I19" s="227"/>
      <c r="J19" s="228"/>
      <c r="K19" s="118"/>
      <c r="L19" s="118" t="s">
        <v>143</v>
      </c>
      <c r="M19" s="75"/>
      <c r="N19" s="141" t="str">
        <f t="shared" si="0"/>
        <v/>
      </c>
      <c r="O19" s="97" t="str">
        <f t="shared" si="1"/>
        <v>-</v>
      </c>
      <c r="P19" s="97" t="str">
        <f t="shared" si="2"/>
        <v>-</v>
      </c>
      <c r="Q19" s="97" t="str">
        <f t="shared" si="3"/>
        <v>-</v>
      </c>
      <c r="R19" s="106"/>
      <c r="S19" s="97" t="str">
        <f t="shared" si="4"/>
        <v>-</v>
      </c>
      <c r="T19" s="97" t="str">
        <f t="shared" si="5"/>
        <v>-</v>
      </c>
    </row>
    <row r="20" spans="1:20" s="27" customFormat="1" ht="15" customHeight="1" x14ac:dyDescent="0.2">
      <c r="A20" s="60" t="s">
        <v>104</v>
      </c>
      <c r="B20" s="49" t="s">
        <v>203</v>
      </c>
      <c r="C20" s="226"/>
      <c r="D20" s="227"/>
      <c r="E20" s="227"/>
      <c r="F20" s="227"/>
      <c r="G20" s="227"/>
      <c r="H20" s="227"/>
      <c r="I20" s="227"/>
      <c r="J20" s="228"/>
      <c r="K20" s="118"/>
      <c r="L20" s="118" t="s">
        <v>143</v>
      </c>
      <c r="M20" s="51"/>
      <c r="N20" s="141" t="str">
        <f t="shared" si="0"/>
        <v/>
      </c>
      <c r="O20" s="97" t="str">
        <f t="shared" si="1"/>
        <v>-</v>
      </c>
      <c r="P20" s="97" t="str">
        <f t="shared" si="2"/>
        <v>-</v>
      </c>
      <c r="Q20" s="97" t="str">
        <f t="shared" si="3"/>
        <v>-</v>
      </c>
      <c r="R20" s="106"/>
      <c r="S20" s="97" t="str">
        <f t="shared" si="4"/>
        <v>-</v>
      </c>
      <c r="T20" s="97" t="str">
        <f t="shared" si="5"/>
        <v>-</v>
      </c>
    </row>
    <row r="21" spans="1:20" s="27" customFormat="1" ht="15" customHeight="1" x14ac:dyDescent="0.2">
      <c r="A21" s="60" t="s">
        <v>105</v>
      </c>
      <c r="B21" s="49" t="s">
        <v>204</v>
      </c>
      <c r="C21" s="226"/>
      <c r="D21" s="227"/>
      <c r="E21" s="227"/>
      <c r="F21" s="227"/>
      <c r="G21" s="227"/>
      <c r="H21" s="227"/>
      <c r="I21" s="227"/>
      <c r="J21" s="228"/>
      <c r="K21" s="118"/>
      <c r="L21" s="118" t="s">
        <v>143</v>
      </c>
      <c r="M21" s="75"/>
      <c r="N21" s="141" t="str">
        <f t="shared" si="0"/>
        <v/>
      </c>
      <c r="O21" s="97" t="str">
        <f t="shared" si="1"/>
        <v>-</v>
      </c>
      <c r="P21" s="97" t="str">
        <f t="shared" si="2"/>
        <v>-</v>
      </c>
      <c r="Q21" s="97" t="str">
        <f t="shared" si="3"/>
        <v>-</v>
      </c>
      <c r="R21" s="106"/>
      <c r="S21" s="97" t="str">
        <f t="shared" si="4"/>
        <v>-</v>
      </c>
      <c r="T21" s="97" t="str">
        <f t="shared" si="5"/>
        <v>-</v>
      </c>
    </row>
    <row r="22" spans="1:20" s="11" customFormat="1" ht="15" customHeight="1" x14ac:dyDescent="0.2">
      <c r="A22" s="80" t="s">
        <v>3</v>
      </c>
      <c r="B22" s="81" t="s">
        <v>170</v>
      </c>
      <c r="C22" s="250"/>
      <c r="D22" s="251"/>
      <c r="E22" s="251"/>
      <c r="F22" s="251"/>
      <c r="G22" s="251"/>
      <c r="H22" s="251"/>
      <c r="I22" s="251"/>
      <c r="J22" s="251"/>
      <c r="K22" s="252"/>
      <c r="L22" s="115"/>
      <c r="M22" s="82">
        <f>ROUND(SUM(M17:M21),0)</f>
        <v>0</v>
      </c>
      <c r="N22" s="141"/>
      <c r="O22" s="98">
        <f>ROUND(SUM(O17:O21),0)</f>
        <v>0</v>
      </c>
      <c r="P22" s="98">
        <f>ROUND(SUM(P17:P21),0)</f>
        <v>0</v>
      </c>
      <c r="Q22" s="98">
        <f>ROUND(SUM(Q17:Q21),0)</f>
        <v>0</v>
      </c>
      <c r="R22" s="106"/>
      <c r="S22" s="98">
        <f>ROUND(SUM(S17:S21),0)</f>
        <v>0</v>
      </c>
      <c r="T22" s="98">
        <f>ROUND(SUM(T17:T21),0)</f>
        <v>0</v>
      </c>
    </row>
    <row r="23" spans="1:20" s="5" customFormat="1" ht="15" customHeight="1" x14ac:dyDescent="0.2">
      <c r="A23" s="92"/>
      <c r="B23" s="39"/>
      <c r="C23" s="302"/>
      <c r="D23" s="302"/>
      <c r="E23" s="302"/>
      <c r="F23" s="302"/>
      <c r="G23" s="302"/>
      <c r="H23" s="302"/>
      <c r="I23" s="302"/>
      <c r="J23" s="302"/>
      <c r="K23" s="94"/>
      <c r="L23" s="94"/>
      <c r="M23" s="35"/>
      <c r="N23" s="140"/>
      <c r="R23" s="105"/>
    </row>
    <row r="24" spans="1:20" s="3" customFormat="1" ht="19.5" customHeight="1" x14ac:dyDescent="0.25">
      <c r="A24" s="59" t="s">
        <v>4</v>
      </c>
      <c r="B24" s="63" t="s">
        <v>168</v>
      </c>
      <c r="C24" s="64"/>
      <c r="D24" s="65"/>
      <c r="E24" s="65"/>
      <c r="F24" s="65"/>
      <c r="G24" s="65"/>
      <c r="H24" s="65"/>
      <c r="I24" s="65"/>
      <c r="J24" s="65"/>
      <c r="K24" s="65"/>
      <c r="L24" s="65"/>
      <c r="M24" s="66"/>
      <c r="N24" s="140"/>
      <c r="R24" s="105"/>
    </row>
    <row r="25" spans="1:20" s="27" customFormat="1" ht="15" customHeight="1" x14ac:dyDescent="0.2">
      <c r="A25" s="238" t="s">
        <v>159</v>
      </c>
      <c r="B25" s="261" t="s">
        <v>137</v>
      </c>
      <c r="C25" s="253" t="s">
        <v>113</v>
      </c>
      <c r="D25" s="254"/>
      <c r="E25" s="254"/>
      <c r="F25" s="254"/>
      <c r="G25" s="254"/>
      <c r="H25" s="254"/>
      <c r="I25" s="254"/>
      <c r="J25" s="255"/>
      <c r="K25" s="154" t="s">
        <v>155</v>
      </c>
      <c r="L25" s="154" t="s">
        <v>155</v>
      </c>
      <c r="M25" s="242" t="s">
        <v>0</v>
      </c>
      <c r="N25" s="141"/>
      <c r="O25" s="247" t="s">
        <v>185</v>
      </c>
      <c r="P25" s="248"/>
      <c r="Q25" s="249"/>
      <c r="R25" s="106"/>
      <c r="S25" s="273" t="s">
        <v>186</v>
      </c>
      <c r="T25" s="274"/>
    </row>
    <row r="26" spans="1:20" s="73" customFormat="1" ht="15" customHeight="1" x14ac:dyDescent="0.2">
      <c r="A26" s="239"/>
      <c r="B26" s="262"/>
      <c r="C26" s="303"/>
      <c r="D26" s="304"/>
      <c r="E26" s="304"/>
      <c r="F26" s="304"/>
      <c r="G26" s="304"/>
      <c r="H26" s="304"/>
      <c r="I26" s="304"/>
      <c r="J26" s="305"/>
      <c r="K26" s="155" t="s">
        <v>156</v>
      </c>
      <c r="L26" s="155" t="s">
        <v>157</v>
      </c>
      <c r="M26" s="243"/>
      <c r="N26" s="141"/>
      <c r="O26" s="55" t="s">
        <v>140</v>
      </c>
      <c r="P26" s="55" t="s">
        <v>141</v>
      </c>
      <c r="Q26" s="55" t="s">
        <v>142</v>
      </c>
      <c r="R26" s="106"/>
      <c r="S26" s="55" t="s">
        <v>143</v>
      </c>
      <c r="T26" s="55" t="s">
        <v>144</v>
      </c>
    </row>
    <row r="27" spans="1:20" s="5" customFormat="1" ht="15" customHeight="1" x14ac:dyDescent="0.2">
      <c r="A27" s="36" t="s">
        <v>21</v>
      </c>
      <c r="B27" s="37" t="s">
        <v>318</v>
      </c>
      <c r="C27" s="258"/>
      <c r="D27" s="259"/>
      <c r="E27" s="259"/>
      <c r="F27" s="259"/>
      <c r="G27" s="259"/>
      <c r="H27" s="259"/>
      <c r="I27" s="259"/>
      <c r="J27" s="260"/>
      <c r="K27" s="118"/>
      <c r="L27" s="118" t="s">
        <v>143</v>
      </c>
      <c r="M27" s="75"/>
      <c r="N27" s="141" t="str">
        <f>IF(M27&lt;&gt;0,IF(K27="","Allocate cost!",""),"")</f>
        <v/>
      </c>
      <c r="O27" s="97" t="str">
        <f>IF(K27="Internal",M27,"-")</f>
        <v>-</v>
      </c>
      <c r="P27" s="97" t="str">
        <f>IF(K27="Related",M27,"-")</f>
        <v>-</v>
      </c>
      <c r="Q27" s="97" t="str">
        <f>IF(K27="External",M27,"-")</f>
        <v>-</v>
      </c>
      <c r="R27" s="105"/>
      <c r="S27" s="97" t="str">
        <f>IF($L27="Canadian",IF(OR($M27="",$M27=0),"-",$M27),"-")</f>
        <v>-</v>
      </c>
      <c r="T27" s="97" t="str">
        <f>IF($L27="Non-Canadian",IF(OR($M27="",$M27=0),"-",$M27),"-")</f>
        <v>-</v>
      </c>
    </row>
    <row r="28" spans="1:20" s="5" customFormat="1" ht="15" customHeight="1" x14ac:dyDescent="0.2">
      <c r="A28" s="36" t="s">
        <v>22</v>
      </c>
      <c r="B28" s="37" t="s">
        <v>206</v>
      </c>
      <c r="C28" s="258"/>
      <c r="D28" s="259"/>
      <c r="E28" s="259"/>
      <c r="F28" s="259"/>
      <c r="G28" s="259"/>
      <c r="H28" s="259"/>
      <c r="I28" s="259"/>
      <c r="J28" s="260"/>
      <c r="K28" s="118"/>
      <c r="L28" s="118" t="s">
        <v>143</v>
      </c>
      <c r="M28" s="75"/>
      <c r="N28" s="141" t="str">
        <f t="shared" ref="N28:N30" si="6">IF(M28&lt;&gt;0,IF(K28="","Allocate cost!",""),"")</f>
        <v/>
      </c>
      <c r="O28" s="97" t="str">
        <f t="shared" ref="O28:O30" si="7">IF(K28="Internal",M28,"-")</f>
        <v>-</v>
      </c>
      <c r="P28" s="97" t="str">
        <f t="shared" ref="P28:P30" si="8">IF(K28="Related",M28,"-")</f>
        <v>-</v>
      </c>
      <c r="Q28" s="97" t="str">
        <f t="shared" ref="Q28:Q30" si="9">IF(K28="External",M28,"-")</f>
        <v>-</v>
      </c>
      <c r="R28" s="105"/>
      <c r="S28" s="97" t="str">
        <f t="shared" ref="S28:S30" si="10">IF($L28="Canadian",IF(OR($M28="",$M28=0),"-",$M28),"-")</f>
        <v>-</v>
      </c>
      <c r="T28" s="97" t="str">
        <f t="shared" ref="T28:T30" si="11">IF($L28="Non-Canadian",IF(OR($M28="",$M28=0),"-",$M28),"-")</f>
        <v>-</v>
      </c>
    </row>
    <row r="29" spans="1:20" s="5" customFormat="1" ht="15" customHeight="1" x14ac:dyDescent="0.2">
      <c r="A29" s="36" t="s">
        <v>23</v>
      </c>
      <c r="B29" s="37" t="s">
        <v>221</v>
      </c>
      <c r="C29" s="258"/>
      <c r="D29" s="259"/>
      <c r="E29" s="259"/>
      <c r="F29" s="259"/>
      <c r="G29" s="259"/>
      <c r="H29" s="259"/>
      <c r="I29" s="259"/>
      <c r="J29" s="260"/>
      <c r="K29" s="118"/>
      <c r="L29" s="118" t="s">
        <v>143</v>
      </c>
      <c r="M29" s="51"/>
      <c r="N29" s="141" t="str">
        <f t="shared" si="6"/>
        <v/>
      </c>
      <c r="O29" s="97" t="str">
        <f t="shared" si="7"/>
        <v>-</v>
      </c>
      <c r="P29" s="97" t="str">
        <f t="shared" si="8"/>
        <v>-</v>
      </c>
      <c r="Q29" s="97" t="str">
        <f t="shared" si="9"/>
        <v>-</v>
      </c>
      <c r="R29" s="105"/>
      <c r="S29" s="97" t="str">
        <f t="shared" si="10"/>
        <v>-</v>
      </c>
      <c r="T29" s="97" t="str">
        <f t="shared" si="11"/>
        <v>-</v>
      </c>
    </row>
    <row r="30" spans="1:20" s="27" customFormat="1" ht="15" customHeight="1" x14ac:dyDescent="0.2">
      <c r="A30" s="36" t="s">
        <v>24</v>
      </c>
      <c r="B30" s="37" t="s">
        <v>205</v>
      </c>
      <c r="C30" s="258"/>
      <c r="D30" s="259"/>
      <c r="E30" s="259"/>
      <c r="F30" s="259"/>
      <c r="G30" s="259"/>
      <c r="H30" s="259"/>
      <c r="I30" s="259"/>
      <c r="J30" s="260"/>
      <c r="K30" s="118"/>
      <c r="L30" s="118" t="s">
        <v>143</v>
      </c>
      <c r="M30" s="75"/>
      <c r="N30" s="141" t="str">
        <f t="shared" si="6"/>
        <v/>
      </c>
      <c r="O30" s="97" t="str">
        <f t="shared" si="7"/>
        <v>-</v>
      </c>
      <c r="P30" s="97" t="str">
        <f t="shared" si="8"/>
        <v>-</v>
      </c>
      <c r="Q30" s="97" t="str">
        <f t="shared" si="9"/>
        <v>-</v>
      </c>
      <c r="R30" s="105"/>
      <c r="S30" s="97" t="str">
        <f t="shared" si="10"/>
        <v>-</v>
      </c>
      <c r="T30" s="97" t="str">
        <f t="shared" si="11"/>
        <v>-</v>
      </c>
    </row>
    <row r="31" spans="1:20" s="11" customFormat="1" ht="15" customHeight="1" x14ac:dyDescent="0.2">
      <c r="A31" s="61" t="s">
        <v>4</v>
      </c>
      <c r="B31" s="62" t="s">
        <v>169</v>
      </c>
      <c r="C31" s="63"/>
      <c r="D31" s="266"/>
      <c r="E31" s="266"/>
      <c r="F31" s="266"/>
      <c r="G31" s="266"/>
      <c r="H31" s="266"/>
      <c r="I31" s="266"/>
      <c r="J31" s="266"/>
      <c r="K31" s="267"/>
      <c r="L31" s="112"/>
      <c r="M31" s="58">
        <f>ROUND(SUM(M27:M30),0)</f>
        <v>0</v>
      </c>
      <c r="N31" s="141"/>
      <c r="O31" s="98">
        <f>ROUND(SUM(O27:O30),0)</f>
        <v>0</v>
      </c>
      <c r="P31" s="98">
        <f>ROUND(SUM(P27:P30),0)</f>
        <v>0</v>
      </c>
      <c r="Q31" s="98">
        <f>ROUND(SUM(Q27:Q30),0)</f>
        <v>0</v>
      </c>
      <c r="R31" s="106"/>
      <c r="S31" s="98">
        <f>ROUND(SUM(S27:S30),0)</f>
        <v>0</v>
      </c>
      <c r="T31" s="98">
        <f>ROUND(SUM(T27:T30),0)</f>
        <v>0</v>
      </c>
    </row>
    <row r="32" spans="1:20" s="27" customFormat="1" ht="15" customHeight="1" thickBot="1" x14ac:dyDescent="0.25">
      <c r="A32" s="19"/>
      <c r="B32" s="20"/>
      <c r="C32" s="20"/>
      <c r="D32" s="29"/>
      <c r="E32" s="30"/>
      <c r="F32" s="30"/>
      <c r="G32" s="30"/>
      <c r="H32" s="30"/>
      <c r="I32" s="30"/>
      <c r="J32" s="30"/>
      <c r="K32" s="30"/>
      <c r="L32" s="30"/>
      <c r="M32" s="31"/>
      <c r="N32" s="141"/>
      <c r="R32" s="106"/>
    </row>
    <row r="33" spans="1:20" s="33" customFormat="1" ht="21.75" customHeight="1" thickBot="1" x14ac:dyDescent="0.25">
      <c r="A33" s="76" t="s">
        <v>193</v>
      </c>
      <c r="B33" s="83"/>
      <c r="C33" s="83"/>
      <c r="D33" s="83"/>
      <c r="E33" s="83"/>
      <c r="F33" s="83"/>
      <c r="G33" s="83"/>
      <c r="H33" s="83"/>
      <c r="I33" s="83"/>
      <c r="J33" s="83"/>
      <c r="K33" s="83"/>
      <c r="L33" s="83"/>
      <c r="M33" s="84"/>
      <c r="N33" s="140"/>
      <c r="R33" s="105"/>
    </row>
    <row r="34" spans="1:20" ht="15" customHeight="1" x14ac:dyDescent="0.2">
      <c r="A34" s="221" t="s">
        <v>286</v>
      </c>
      <c r="B34" s="222"/>
      <c r="C34" s="222"/>
      <c r="D34" s="222"/>
      <c r="E34" s="222"/>
      <c r="F34" s="222"/>
      <c r="G34" s="222"/>
      <c r="H34" s="222"/>
      <c r="I34" s="222"/>
      <c r="J34" s="222"/>
      <c r="K34" s="222"/>
      <c r="L34" s="222"/>
      <c r="M34" s="223"/>
    </row>
    <row r="35" spans="1:20" s="3" customFormat="1" ht="19.5" customHeight="1" x14ac:dyDescent="0.25">
      <c r="A35" s="59" t="s">
        <v>5</v>
      </c>
      <c r="B35" s="63" t="s">
        <v>171</v>
      </c>
      <c r="C35" s="64"/>
      <c r="D35" s="65"/>
      <c r="E35" s="65"/>
      <c r="F35" s="65"/>
      <c r="G35" s="65"/>
      <c r="H35" s="65"/>
      <c r="I35" s="65"/>
      <c r="J35" s="65"/>
      <c r="K35" s="65"/>
      <c r="L35" s="65"/>
      <c r="M35" s="66"/>
      <c r="N35" s="140"/>
      <c r="R35" s="105"/>
    </row>
    <row r="36" spans="1:20" ht="15" customHeight="1" x14ac:dyDescent="0.2">
      <c r="A36" s="238" t="s">
        <v>159</v>
      </c>
      <c r="B36" s="261" t="s">
        <v>137</v>
      </c>
      <c r="C36" s="261" t="s">
        <v>154</v>
      </c>
      <c r="D36" s="156" t="s">
        <v>101</v>
      </c>
      <c r="E36" s="48"/>
      <c r="F36" s="48"/>
      <c r="G36" s="48"/>
      <c r="H36" s="268" t="s">
        <v>161</v>
      </c>
      <c r="I36" s="269"/>
      <c r="J36" s="54" t="s">
        <v>162</v>
      </c>
      <c r="K36" s="154" t="s">
        <v>155</v>
      </c>
      <c r="L36" s="154" t="s">
        <v>155</v>
      </c>
      <c r="M36" s="242" t="s">
        <v>0</v>
      </c>
      <c r="O36" s="247" t="s">
        <v>185</v>
      </c>
      <c r="P36" s="248"/>
      <c r="Q36" s="249"/>
      <c r="S36" s="273" t="s">
        <v>186</v>
      </c>
      <c r="T36" s="274"/>
    </row>
    <row r="37" spans="1:20" ht="15" customHeight="1" x14ac:dyDescent="0.2">
      <c r="A37" s="239"/>
      <c r="B37" s="262"/>
      <c r="C37" s="262"/>
      <c r="D37" s="95" t="s">
        <v>102</v>
      </c>
      <c r="E37" s="55" t="s">
        <v>108</v>
      </c>
      <c r="F37" s="55" t="s">
        <v>163</v>
      </c>
      <c r="G37" s="55" t="s">
        <v>164</v>
      </c>
      <c r="H37" s="247" t="s">
        <v>165</v>
      </c>
      <c r="I37" s="249"/>
      <c r="J37" s="55" t="s">
        <v>166</v>
      </c>
      <c r="K37" s="155" t="s">
        <v>156</v>
      </c>
      <c r="L37" s="155" t="s">
        <v>157</v>
      </c>
      <c r="M37" s="243"/>
      <c r="O37" s="55" t="s">
        <v>140</v>
      </c>
      <c r="P37" s="55" t="s">
        <v>141</v>
      </c>
      <c r="Q37" s="55" t="s">
        <v>142</v>
      </c>
      <c r="S37" s="55" t="s">
        <v>143</v>
      </c>
      <c r="T37" s="55" t="s">
        <v>144</v>
      </c>
    </row>
    <row r="38" spans="1:20" ht="24.75" customHeight="1" x14ac:dyDescent="0.2">
      <c r="A38" s="36" t="s">
        <v>25</v>
      </c>
      <c r="B38" s="190" t="s">
        <v>207</v>
      </c>
      <c r="C38" s="37"/>
      <c r="D38" s="95">
        <v>1</v>
      </c>
      <c r="E38" s="50"/>
      <c r="F38" s="50"/>
      <c r="G38" s="50"/>
      <c r="H38" s="100">
        <f t="shared" ref="H38:H46" si="12">SUM(E38:G38)</f>
        <v>0</v>
      </c>
      <c r="I38" s="118"/>
      <c r="J38" s="50">
        <v>0</v>
      </c>
      <c r="K38" s="118"/>
      <c r="L38" s="118" t="s">
        <v>143</v>
      </c>
      <c r="M38" s="101">
        <f t="shared" ref="M38:M46" si="13">J38*H38*D38</f>
        <v>0</v>
      </c>
      <c r="N38" s="141" t="str">
        <f>IF(H38&lt;&gt;0,IF(I38="","Define unit!",""),"")&amp;IF(H38&lt;&gt;0,IF(AND(I38="",K38="")," &amp; ",""),"")&amp;IF(H38&lt;&gt;0,IF(K38="","Allocate cost!",""),"")</f>
        <v/>
      </c>
      <c r="O38" s="97" t="str">
        <f>IF(K38="Internal",M38,"-")</f>
        <v>-</v>
      </c>
      <c r="P38" s="97" t="str">
        <f>IF(K38="Related",M38,"-")</f>
        <v>-</v>
      </c>
      <c r="Q38" s="97" t="str">
        <f>IF(K38="External",M38,"-")</f>
        <v>-</v>
      </c>
      <c r="S38" s="97" t="str">
        <f>IF($L38="Canadian",IF(OR($M38="",$M38=0),"-",$M38),"-")</f>
        <v>-</v>
      </c>
      <c r="T38" s="97" t="str">
        <f>IF($L38="Non-Canadian",IF(OR($M38="",$M38=0),"-",$M38),"-")</f>
        <v>-</v>
      </c>
    </row>
    <row r="39" spans="1:20" x14ac:dyDescent="0.2">
      <c r="A39" s="221" t="s">
        <v>236</v>
      </c>
      <c r="B39" s="222"/>
      <c r="C39" s="222"/>
      <c r="D39" s="222"/>
      <c r="E39" s="222"/>
      <c r="F39" s="222"/>
      <c r="G39" s="222"/>
      <c r="H39" s="222"/>
      <c r="I39" s="222"/>
      <c r="J39" s="222"/>
      <c r="K39" s="222"/>
      <c r="L39" s="222"/>
      <c r="M39" s="223"/>
      <c r="N39" s="141"/>
      <c r="O39" s="97" t="str">
        <f t="shared" ref="O39:O46" si="14">IF(K39="Internal",M39,"-")</f>
        <v>-</v>
      </c>
      <c r="P39" s="97" t="str">
        <f t="shared" ref="P39:P46" si="15">IF(K39="Related",M39,"-")</f>
        <v>-</v>
      </c>
      <c r="Q39" s="97" t="str">
        <f t="shared" ref="Q39:Q46" si="16">IF(K39="External",M39,"-")</f>
        <v>-</v>
      </c>
      <c r="S39" s="97" t="str">
        <f t="shared" ref="S39:S46" si="17">IF($L39="Canadian",IF(OR($M39="",$M39=0),"-",$M39),"-")</f>
        <v>-</v>
      </c>
      <c r="T39" s="97" t="str">
        <f t="shared" ref="T39:T46" si="18">IF($L39="Non-Canadian",IF(OR($M39="",$M39=0),"-",$M39),"-")</f>
        <v>-</v>
      </c>
    </row>
    <row r="40" spans="1:20" ht="15" customHeight="1" x14ac:dyDescent="0.2">
      <c r="A40" s="36" t="s">
        <v>26</v>
      </c>
      <c r="B40" s="169" t="s">
        <v>237</v>
      </c>
      <c r="C40" s="37"/>
      <c r="D40" s="95">
        <v>1</v>
      </c>
      <c r="E40" s="50"/>
      <c r="F40" s="50"/>
      <c r="G40" s="50"/>
      <c r="H40" s="100">
        <f t="shared" si="12"/>
        <v>0</v>
      </c>
      <c r="I40" s="118"/>
      <c r="J40" s="50">
        <v>0</v>
      </c>
      <c r="K40" s="118"/>
      <c r="L40" s="118" t="s">
        <v>143</v>
      </c>
      <c r="M40" s="101">
        <f t="shared" si="13"/>
        <v>0</v>
      </c>
      <c r="N40" s="141" t="str">
        <f t="shared" ref="N40:N46" si="19">IF(H40&lt;&gt;0,IF(I40="","Define unit!",""),"")&amp;IF(H40&lt;&gt;0,IF(AND(I40="",K40="")," &amp; ",""),"")&amp;IF(H40&lt;&gt;0,IF(K40="","Allocate cost!",""),"")</f>
        <v/>
      </c>
      <c r="O40" s="97" t="str">
        <f t="shared" si="14"/>
        <v>-</v>
      </c>
      <c r="P40" s="97" t="str">
        <f t="shared" si="15"/>
        <v>-</v>
      </c>
      <c r="Q40" s="97" t="str">
        <f t="shared" si="16"/>
        <v>-</v>
      </c>
      <c r="S40" s="97" t="str">
        <f t="shared" si="17"/>
        <v>-</v>
      </c>
      <c r="T40" s="97" t="str">
        <f t="shared" si="18"/>
        <v>-</v>
      </c>
    </row>
    <row r="41" spans="1:20" ht="15" customHeight="1" x14ac:dyDescent="0.2">
      <c r="A41" s="36" t="s">
        <v>27</v>
      </c>
      <c r="B41" s="169" t="s">
        <v>222</v>
      </c>
      <c r="C41" s="37"/>
      <c r="D41" s="95">
        <v>1</v>
      </c>
      <c r="E41" s="50"/>
      <c r="F41" s="50"/>
      <c r="G41" s="50"/>
      <c r="H41" s="100">
        <f t="shared" si="12"/>
        <v>0</v>
      </c>
      <c r="I41" s="118"/>
      <c r="J41" s="50">
        <v>0</v>
      </c>
      <c r="K41" s="118"/>
      <c r="L41" s="118" t="s">
        <v>143</v>
      </c>
      <c r="M41" s="101">
        <f t="shared" si="13"/>
        <v>0</v>
      </c>
      <c r="N41" s="141" t="str">
        <f t="shared" si="19"/>
        <v/>
      </c>
      <c r="O41" s="97" t="str">
        <f t="shared" si="14"/>
        <v>-</v>
      </c>
      <c r="P41" s="97" t="str">
        <f t="shared" si="15"/>
        <v>-</v>
      </c>
      <c r="Q41" s="97" t="str">
        <f t="shared" si="16"/>
        <v>-</v>
      </c>
      <c r="S41" s="97" t="str">
        <f t="shared" si="17"/>
        <v>-</v>
      </c>
      <c r="T41" s="97" t="str">
        <f t="shared" si="18"/>
        <v>-</v>
      </c>
    </row>
    <row r="42" spans="1:20" ht="15" customHeight="1" x14ac:dyDescent="0.2">
      <c r="A42" s="36" t="s">
        <v>28</v>
      </c>
      <c r="B42" s="56" t="s">
        <v>223</v>
      </c>
      <c r="C42" s="37"/>
      <c r="D42" s="95">
        <v>1</v>
      </c>
      <c r="E42" s="50"/>
      <c r="F42" s="50"/>
      <c r="G42" s="50"/>
      <c r="H42" s="100">
        <f t="shared" si="12"/>
        <v>0</v>
      </c>
      <c r="I42" s="118"/>
      <c r="J42" s="50">
        <v>0</v>
      </c>
      <c r="K42" s="118"/>
      <c r="L42" s="118" t="s">
        <v>143</v>
      </c>
      <c r="M42" s="101">
        <f t="shared" si="13"/>
        <v>0</v>
      </c>
      <c r="N42" s="141" t="str">
        <f t="shared" si="19"/>
        <v/>
      </c>
      <c r="O42" s="97" t="str">
        <f t="shared" si="14"/>
        <v>-</v>
      </c>
      <c r="P42" s="97" t="str">
        <f t="shared" si="15"/>
        <v>-</v>
      </c>
      <c r="Q42" s="97" t="str">
        <f t="shared" si="16"/>
        <v>-</v>
      </c>
      <c r="S42" s="97" t="str">
        <f t="shared" si="17"/>
        <v>-</v>
      </c>
      <c r="T42" s="97" t="str">
        <f t="shared" si="18"/>
        <v>-</v>
      </c>
    </row>
    <row r="43" spans="1:20" ht="15" customHeight="1" x14ac:dyDescent="0.2">
      <c r="A43" s="36" t="s">
        <v>29</v>
      </c>
      <c r="B43" s="56" t="s">
        <v>224</v>
      </c>
      <c r="C43" s="37"/>
      <c r="D43" s="95">
        <v>1</v>
      </c>
      <c r="E43" s="50"/>
      <c r="F43" s="50"/>
      <c r="G43" s="50"/>
      <c r="H43" s="100">
        <f t="shared" si="12"/>
        <v>0</v>
      </c>
      <c r="I43" s="118"/>
      <c r="J43" s="103">
        <v>0</v>
      </c>
      <c r="K43" s="118"/>
      <c r="L43" s="118" t="s">
        <v>143</v>
      </c>
      <c r="M43" s="104">
        <f t="shared" si="13"/>
        <v>0</v>
      </c>
      <c r="N43" s="141" t="str">
        <f t="shared" si="19"/>
        <v/>
      </c>
      <c r="O43" s="97" t="str">
        <f t="shared" si="14"/>
        <v>-</v>
      </c>
      <c r="P43" s="97" t="str">
        <f t="shared" si="15"/>
        <v>-</v>
      </c>
      <c r="Q43" s="97" t="str">
        <f t="shared" si="16"/>
        <v>-</v>
      </c>
      <c r="S43" s="97" t="str">
        <f t="shared" si="17"/>
        <v>-</v>
      </c>
      <c r="T43" s="97" t="str">
        <f t="shared" si="18"/>
        <v>-</v>
      </c>
    </row>
    <row r="44" spans="1:20" ht="15" customHeight="1" x14ac:dyDescent="0.2">
      <c r="A44" s="109" t="s">
        <v>110</v>
      </c>
      <c r="B44" s="189" t="s">
        <v>225</v>
      </c>
      <c r="C44" s="37"/>
      <c r="D44" s="95">
        <v>1</v>
      </c>
      <c r="E44" s="50"/>
      <c r="F44" s="50"/>
      <c r="G44" s="50"/>
      <c r="H44" s="100">
        <f t="shared" si="12"/>
        <v>0</v>
      </c>
      <c r="I44" s="118"/>
      <c r="J44" s="103">
        <v>0</v>
      </c>
      <c r="K44" s="118"/>
      <c r="L44" s="118" t="s">
        <v>143</v>
      </c>
      <c r="M44" s="104">
        <f t="shared" si="13"/>
        <v>0</v>
      </c>
      <c r="N44" s="141" t="str">
        <f t="shared" si="19"/>
        <v/>
      </c>
      <c r="O44" s="97" t="str">
        <f t="shared" si="14"/>
        <v>-</v>
      </c>
      <c r="P44" s="97" t="str">
        <f t="shared" si="15"/>
        <v>-</v>
      </c>
      <c r="Q44" s="97" t="str">
        <f t="shared" si="16"/>
        <v>-</v>
      </c>
      <c r="S44" s="97" t="str">
        <f t="shared" si="17"/>
        <v>-</v>
      </c>
      <c r="T44" s="97" t="str">
        <f t="shared" si="18"/>
        <v>-</v>
      </c>
    </row>
    <row r="45" spans="1:20" ht="15" customHeight="1" x14ac:dyDescent="0.2">
      <c r="A45" s="109" t="s">
        <v>131</v>
      </c>
      <c r="B45" s="191" t="s">
        <v>226</v>
      </c>
      <c r="C45" s="37"/>
      <c r="D45" s="95">
        <v>1</v>
      </c>
      <c r="E45" s="50"/>
      <c r="F45" s="50"/>
      <c r="G45" s="50"/>
      <c r="H45" s="100">
        <f t="shared" ref="H45" si="20">SUM(E45:G45)</f>
        <v>0</v>
      </c>
      <c r="I45" s="118"/>
      <c r="J45" s="103">
        <v>0</v>
      </c>
      <c r="K45" s="118"/>
      <c r="L45" s="118" t="s">
        <v>143</v>
      </c>
      <c r="M45" s="104">
        <f t="shared" ref="M45" si="21">J45*H45*D45</f>
        <v>0</v>
      </c>
      <c r="N45" s="141" t="str">
        <f t="shared" si="19"/>
        <v/>
      </c>
      <c r="O45" s="97" t="str">
        <f t="shared" si="14"/>
        <v>-</v>
      </c>
      <c r="P45" s="97" t="str">
        <f t="shared" si="15"/>
        <v>-</v>
      </c>
      <c r="Q45" s="97" t="str">
        <f t="shared" si="16"/>
        <v>-</v>
      </c>
      <c r="S45" s="97" t="str">
        <f t="shared" si="17"/>
        <v>-</v>
      </c>
      <c r="T45" s="97" t="str">
        <f t="shared" si="18"/>
        <v>-</v>
      </c>
    </row>
    <row r="46" spans="1:20" ht="15" customHeight="1" x14ac:dyDescent="0.2">
      <c r="A46" s="36" t="s">
        <v>30</v>
      </c>
      <c r="B46" s="37" t="s">
        <v>205</v>
      </c>
      <c r="C46" s="37"/>
      <c r="D46" s="95">
        <v>1</v>
      </c>
      <c r="E46" s="50"/>
      <c r="F46" s="50"/>
      <c r="G46" s="50"/>
      <c r="H46" s="100">
        <f t="shared" si="12"/>
        <v>0</v>
      </c>
      <c r="I46" s="118"/>
      <c r="J46" s="50">
        <v>0</v>
      </c>
      <c r="K46" s="118"/>
      <c r="L46" s="118" t="s">
        <v>143</v>
      </c>
      <c r="M46" s="101">
        <f t="shared" si="13"/>
        <v>0</v>
      </c>
      <c r="N46" s="141" t="str">
        <f t="shared" si="19"/>
        <v/>
      </c>
      <c r="O46" s="97" t="str">
        <f t="shared" si="14"/>
        <v>-</v>
      </c>
      <c r="P46" s="97" t="str">
        <f t="shared" si="15"/>
        <v>-</v>
      </c>
      <c r="Q46" s="97" t="str">
        <f t="shared" si="16"/>
        <v>-</v>
      </c>
      <c r="S46" s="97" t="str">
        <f t="shared" si="17"/>
        <v>-</v>
      </c>
      <c r="T46" s="97" t="str">
        <f t="shared" si="18"/>
        <v>-</v>
      </c>
    </row>
    <row r="47" spans="1:20" s="45" customFormat="1" ht="15" customHeight="1" x14ac:dyDescent="0.25">
      <c r="A47" s="61" t="s">
        <v>5</v>
      </c>
      <c r="B47" s="70" t="s">
        <v>172</v>
      </c>
      <c r="C47" s="62"/>
      <c r="D47" s="270"/>
      <c r="E47" s="271"/>
      <c r="F47" s="271"/>
      <c r="G47" s="271"/>
      <c r="H47" s="271"/>
      <c r="I47" s="271"/>
      <c r="J47" s="271"/>
      <c r="K47" s="272"/>
      <c r="L47" s="110"/>
      <c r="M47" s="58">
        <f>ROUND(SUM(M38:M46),0)</f>
        <v>0</v>
      </c>
      <c r="N47" s="140"/>
      <c r="O47" s="98">
        <f>ROUND(SUM(O38:O46),0)</f>
        <v>0</v>
      </c>
      <c r="P47" s="98">
        <f>ROUND(SUM(P38:P46),0)</f>
        <v>0</v>
      </c>
      <c r="Q47" s="98">
        <f>ROUND(SUM(Q38:Q46),0)</f>
        <v>0</v>
      </c>
      <c r="R47" s="105"/>
      <c r="S47" s="98">
        <f>ROUND(SUM(S38:S46),0)</f>
        <v>0</v>
      </c>
      <c r="T47" s="98">
        <f>ROUND(SUM(T38:T46),0)</f>
        <v>0</v>
      </c>
    </row>
    <row r="48" spans="1:20" s="27" customFormat="1" ht="15" customHeight="1" x14ac:dyDescent="0.2">
      <c r="A48" s="19"/>
      <c r="B48" s="16"/>
      <c r="C48" s="16"/>
      <c r="D48" s="13"/>
      <c r="E48" s="18"/>
      <c r="F48" s="18"/>
      <c r="G48" s="18"/>
      <c r="H48" s="18"/>
      <c r="I48" s="18"/>
      <c r="J48" s="18"/>
      <c r="K48" s="18"/>
      <c r="L48" s="18"/>
      <c r="M48" s="23"/>
      <c r="N48" s="140"/>
      <c r="O48" s="5"/>
      <c r="P48" s="5"/>
      <c r="Q48" s="5"/>
      <c r="R48" s="105"/>
      <c r="S48" s="5"/>
      <c r="T48" s="5"/>
    </row>
    <row r="49" spans="1:22" s="3" customFormat="1" ht="19.5" customHeight="1" x14ac:dyDescent="0.25">
      <c r="A49" s="59" t="s">
        <v>6</v>
      </c>
      <c r="B49" s="63" t="s">
        <v>173</v>
      </c>
      <c r="C49" s="64"/>
      <c r="D49" s="65"/>
      <c r="E49" s="65"/>
      <c r="F49" s="65"/>
      <c r="G49" s="65"/>
      <c r="H49" s="65"/>
      <c r="I49" s="65"/>
      <c r="J49" s="65"/>
      <c r="K49" s="65"/>
      <c r="L49" s="65"/>
      <c r="M49" s="66"/>
      <c r="N49" s="140"/>
      <c r="R49" s="105"/>
    </row>
    <row r="50" spans="1:22" ht="15" customHeight="1" x14ac:dyDescent="0.2">
      <c r="A50" s="238" t="s">
        <v>159</v>
      </c>
      <c r="B50" s="261" t="s">
        <v>137</v>
      </c>
      <c r="C50" s="261" t="s">
        <v>154</v>
      </c>
      <c r="D50" s="156" t="s">
        <v>101</v>
      </c>
      <c r="E50" s="48"/>
      <c r="F50" s="48"/>
      <c r="G50" s="48"/>
      <c r="H50" s="268" t="s">
        <v>161</v>
      </c>
      <c r="I50" s="269"/>
      <c r="J50" s="54" t="s">
        <v>162</v>
      </c>
      <c r="K50" s="154" t="s">
        <v>155</v>
      </c>
      <c r="L50" s="154" t="s">
        <v>155</v>
      </c>
      <c r="M50" s="242" t="s">
        <v>0</v>
      </c>
      <c r="O50" s="247" t="s">
        <v>185</v>
      </c>
      <c r="P50" s="248"/>
      <c r="Q50" s="249"/>
      <c r="S50" s="273" t="s">
        <v>186</v>
      </c>
      <c r="T50" s="274"/>
    </row>
    <row r="51" spans="1:22" ht="15" customHeight="1" x14ac:dyDescent="0.2">
      <c r="A51" s="239"/>
      <c r="B51" s="262"/>
      <c r="C51" s="262"/>
      <c r="D51" s="95" t="s">
        <v>102</v>
      </c>
      <c r="E51" s="55" t="s">
        <v>108</v>
      </c>
      <c r="F51" s="55" t="s">
        <v>163</v>
      </c>
      <c r="G51" s="55" t="s">
        <v>164</v>
      </c>
      <c r="H51" s="247" t="s">
        <v>165</v>
      </c>
      <c r="I51" s="249"/>
      <c r="J51" s="55" t="s">
        <v>166</v>
      </c>
      <c r="K51" s="155" t="s">
        <v>156</v>
      </c>
      <c r="L51" s="155" t="s">
        <v>157</v>
      </c>
      <c r="M51" s="243"/>
      <c r="O51" s="55" t="s">
        <v>140</v>
      </c>
      <c r="P51" s="55" t="s">
        <v>141</v>
      </c>
      <c r="Q51" s="55" t="s">
        <v>142</v>
      </c>
      <c r="S51" s="55" t="s">
        <v>143</v>
      </c>
      <c r="T51" s="55" t="s">
        <v>144</v>
      </c>
    </row>
    <row r="52" spans="1:22" ht="15" customHeight="1" x14ac:dyDescent="0.2">
      <c r="A52" s="36" t="s">
        <v>31</v>
      </c>
      <c r="B52" s="189" t="s">
        <v>227</v>
      </c>
      <c r="C52" s="37"/>
      <c r="D52" s="95">
        <v>1</v>
      </c>
      <c r="E52" s="50"/>
      <c r="F52" s="50"/>
      <c r="G52" s="50"/>
      <c r="H52" s="100">
        <f t="shared" ref="H52" si="22">SUM(E52:G52)</f>
        <v>0</v>
      </c>
      <c r="I52" s="118"/>
      <c r="J52" s="50">
        <v>0</v>
      </c>
      <c r="K52" s="118"/>
      <c r="L52" s="118" t="s">
        <v>143</v>
      </c>
      <c r="M52" s="101">
        <f t="shared" ref="M52" si="23">J52*H52*D52</f>
        <v>0</v>
      </c>
      <c r="N52" s="141" t="str">
        <f>IF(H52&lt;&gt;0,IF(I52="","Define unit!",""),"")&amp;IF(H52&lt;&gt;0,IF(AND(I52="",K52="")," &amp; ",""),"")&amp;IF(H52&lt;&gt;0,IF(K52="","Allocate cost!",""),"")</f>
        <v/>
      </c>
      <c r="O52" s="97" t="str">
        <f t="shared" ref="O52" si="24">IF(K52="Internal",M52,"-")</f>
        <v>-</v>
      </c>
      <c r="P52" s="97" t="str">
        <f t="shared" ref="P52" si="25">IF(K52="Related",M52,"-")</f>
        <v>-</v>
      </c>
      <c r="Q52" s="97" t="str">
        <f t="shared" ref="Q52" si="26">IF(K52="External",M52,"-")</f>
        <v>-</v>
      </c>
      <c r="S52" s="97" t="str">
        <f t="shared" ref="S52:S61" si="27">IF($L52="Canadian",IF(OR($M52="",$M52=0),"-",$M52),"-")</f>
        <v>-</v>
      </c>
      <c r="T52" s="97" t="str">
        <f t="shared" ref="T52:T61" si="28">IF($L52="Non-Canadian",IF(OR($M52="",$M52=0),"-",$M52),"-")</f>
        <v>-</v>
      </c>
      <c r="U52" s="2"/>
      <c r="V52" s="2"/>
    </row>
    <row r="53" spans="1:22" s="2" customFormat="1" ht="15" customHeight="1" x14ac:dyDescent="0.2">
      <c r="A53" s="36" t="s">
        <v>32</v>
      </c>
      <c r="B53" s="189" t="s">
        <v>229</v>
      </c>
      <c r="C53" s="37"/>
      <c r="D53" s="95">
        <v>1</v>
      </c>
      <c r="E53" s="50"/>
      <c r="F53" s="50"/>
      <c r="G53" s="50"/>
      <c r="H53" s="100">
        <f t="shared" ref="H53:H61" si="29">SUM(E53:G53)</f>
        <v>0</v>
      </c>
      <c r="I53" s="118"/>
      <c r="J53" s="50">
        <v>0</v>
      </c>
      <c r="K53" s="118"/>
      <c r="L53" s="118" t="s">
        <v>143</v>
      </c>
      <c r="M53" s="101">
        <f t="shared" ref="M53:M61" si="30">J53*H53*D53</f>
        <v>0</v>
      </c>
      <c r="N53" s="141" t="str">
        <f t="shared" ref="N53:N61" si="31">IF(H53&lt;&gt;0,IF(I53="","Define unit!",""),"")&amp;IF(H53&lt;&gt;0,IF(AND(I53="",K53="")," &amp; ",""),"")&amp;IF(H53&lt;&gt;0,IF(K53="","Allocate cost!",""),"")</f>
        <v/>
      </c>
      <c r="O53" s="97" t="str">
        <f t="shared" ref="O53:O61" si="32">IF(K53="Internal",M53,"-")</f>
        <v>-</v>
      </c>
      <c r="P53" s="97" t="str">
        <f t="shared" ref="P53:P61" si="33">IF(K53="Related",M53,"-")</f>
        <v>-</v>
      </c>
      <c r="Q53" s="97" t="str">
        <f t="shared" ref="Q53:Q61" si="34">IF(K53="External",M53,"-")</f>
        <v>-</v>
      </c>
      <c r="R53" s="105"/>
      <c r="S53" s="97" t="str">
        <f t="shared" si="27"/>
        <v>-</v>
      </c>
      <c r="T53" s="97" t="str">
        <f t="shared" si="28"/>
        <v>-</v>
      </c>
    </row>
    <row r="54" spans="1:22" s="2" customFormat="1" ht="15" customHeight="1" x14ac:dyDescent="0.2">
      <c r="A54" s="36" t="s">
        <v>33</v>
      </c>
      <c r="B54" s="189" t="s">
        <v>228</v>
      </c>
      <c r="C54" s="37"/>
      <c r="D54" s="95">
        <v>1</v>
      </c>
      <c r="E54" s="50"/>
      <c r="F54" s="50"/>
      <c r="G54" s="50"/>
      <c r="H54" s="100">
        <f t="shared" si="29"/>
        <v>0</v>
      </c>
      <c r="I54" s="118"/>
      <c r="J54" s="50">
        <v>0</v>
      </c>
      <c r="K54" s="118"/>
      <c r="L54" s="118" t="s">
        <v>143</v>
      </c>
      <c r="M54" s="101">
        <f t="shared" si="30"/>
        <v>0</v>
      </c>
      <c r="N54" s="141" t="str">
        <f t="shared" si="31"/>
        <v/>
      </c>
      <c r="O54" s="97" t="str">
        <f t="shared" si="32"/>
        <v>-</v>
      </c>
      <c r="P54" s="97" t="str">
        <f t="shared" si="33"/>
        <v>-</v>
      </c>
      <c r="Q54" s="97" t="str">
        <f t="shared" si="34"/>
        <v>-</v>
      </c>
      <c r="R54" s="105"/>
      <c r="S54" s="97" t="str">
        <f t="shared" si="27"/>
        <v>-</v>
      </c>
      <c r="T54" s="97" t="str">
        <f t="shared" si="28"/>
        <v>-</v>
      </c>
    </row>
    <row r="55" spans="1:22" s="11" customFormat="1" ht="15" customHeight="1" x14ac:dyDescent="0.2">
      <c r="A55" s="36" t="s">
        <v>34</v>
      </c>
      <c r="B55" s="194" t="s">
        <v>230</v>
      </c>
      <c r="C55" s="37"/>
      <c r="D55" s="95">
        <v>1</v>
      </c>
      <c r="E55" s="50"/>
      <c r="F55" s="50"/>
      <c r="G55" s="50"/>
      <c r="H55" s="100">
        <f t="shared" si="29"/>
        <v>0</v>
      </c>
      <c r="I55" s="118"/>
      <c r="J55" s="50">
        <v>0</v>
      </c>
      <c r="K55" s="118"/>
      <c r="L55" s="118" t="s">
        <v>143</v>
      </c>
      <c r="M55" s="101">
        <f t="shared" si="30"/>
        <v>0</v>
      </c>
      <c r="N55" s="141" t="str">
        <f t="shared" si="31"/>
        <v/>
      </c>
      <c r="O55" s="97" t="str">
        <f t="shared" si="32"/>
        <v>-</v>
      </c>
      <c r="P55" s="97" t="str">
        <f t="shared" si="33"/>
        <v>-</v>
      </c>
      <c r="Q55" s="97" t="str">
        <f t="shared" si="34"/>
        <v>-</v>
      </c>
      <c r="R55" s="105"/>
      <c r="S55" s="97" t="str">
        <f t="shared" si="27"/>
        <v>-</v>
      </c>
      <c r="T55" s="97" t="str">
        <f t="shared" si="28"/>
        <v>-</v>
      </c>
    </row>
    <row r="56" spans="1:22" s="11" customFormat="1" ht="15" customHeight="1" x14ac:dyDescent="0.2">
      <c r="A56" s="36" t="s">
        <v>35</v>
      </c>
      <c r="B56" s="194" t="s">
        <v>231</v>
      </c>
      <c r="C56" s="37"/>
      <c r="D56" s="95">
        <v>1</v>
      </c>
      <c r="E56" s="50"/>
      <c r="F56" s="50"/>
      <c r="G56" s="50"/>
      <c r="H56" s="100">
        <f t="shared" si="29"/>
        <v>0</v>
      </c>
      <c r="I56" s="118"/>
      <c r="J56" s="50">
        <v>0</v>
      </c>
      <c r="K56" s="118"/>
      <c r="L56" s="118" t="s">
        <v>143</v>
      </c>
      <c r="M56" s="101">
        <f t="shared" si="30"/>
        <v>0</v>
      </c>
      <c r="N56" s="141" t="str">
        <f t="shared" si="31"/>
        <v/>
      </c>
      <c r="O56" s="97" t="str">
        <f t="shared" si="32"/>
        <v>-</v>
      </c>
      <c r="P56" s="97" t="str">
        <f t="shared" si="33"/>
        <v>-</v>
      </c>
      <c r="Q56" s="97" t="str">
        <f t="shared" si="34"/>
        <v>-</v>
      </c>
      <c r="R56" s="105"/>
      <c r="S56" s="97" t="str">
        <f t="shared" si="27"/>
        <v>-</v>
      </c>
      <c r="T56" s="97" t="str">
        <f t="shared" si="28"/>
        <v>-</v>
      </c>
    </row>
    <row r="57" spans="1:22" s="27" customFormat="1" ht="15" customHeight="1" x14ac:dyDescent="0.2">
      <c r="A57" s="36" t="s">
        <v>132</v>
      </c>
      <c r="B57" s="194" t="s">
        <v>235</v>
      </c>
      <c r="C57" s="37"/>
      <c r="D57" s="95">
        <v>1</v>
      </c>
      <c r="E57" s="50"/>
      <c r="F57" s="50"/>
      <c r="G57" s="50"/>
      <c r="H57" s="100">
        <f t="shared" si="29"/>
        <v>0</v>
      </c>
      <c r="I57" s="118"/>
      <c r="J57" s="50">
        <v>0</v>
      </c>
      <c r="K57" s="118"/>
      <c r="L57" s="118" t="s">
        <v>143</v>
      </c>
      <c r="M57" s="101">
        <f t="shared" si="30"/>
        <v>0</v>
      </c>
      <c r="N57" s="141" t="str">
        <f t="shared" si="31"/>
        <v/>
      </c>
      <c r="O57" s="97" t="str">
        <f t="shared" si="32"/>
        <v>-</v>
      </c>
      <c r="P57" s="97" t="str">
        <f t="shared" si="33"/>
        <v>-</v>
      </c>
      <c r="Q57" s="97" t="str">
        <f t="shared" si="34"/>
        <v>-</v>
      </c>
      <c r="R57" s="105"/>
      <c r="S57" s="97" t="str">
        <f t="shared" si="27"/>
        <v>-</v>
      </c>
      <c r="T57" s="97" t="str">
        <f t="shared" si="28"/>
        <v>-</v>
      </c>
    </row>
    <row r="58" spans="1:22" s="38" customFormat="1" ht="15" customHeight="1" x14ac:dyDescent="0.2">
      <c r="A58" s="36" t="s">
        <v>36</v>
      </c>
      <c r="B58" s="194" t="s">
        <v>234</v>
      </c>
      <c r="C58" s="37"/>
      <c r="D58" s="95">
        <v>1</v>
      </c>
      <c r="E58" s="50"/>
      <c r="F58" s="50"/>
      <c r="G58" s="50"/>
      <c r="H58" s="100">
        <f t="shared" si="29"/>
        <v>0</v>
      </c>
      <c r="I58" s="118"/>
      <c r="J58" s="50">
        <v>0</v>
      </c>
      <c r="K58" s="118"/>
      <c r="L58" s="118" t="s">
        <v>143</v>
      </c>
      <c r="M58" s="101">
        <f t="shared" si="30"/>
        <v>0</v>
      </c>
      <c r="N58" s="141" t="str">
        <f t="shared" si="31"/>
        <v/>
      </c>
      <c r="O58" s="97" t="str">
        <f t="shared" si="32"/>
        <v>-</v>
      </c>
      <c r="P58" s="97" t="str">
        <f t="shared" si="33"/>
        <v>-</v>
      </c>
      <c r="Q58" s="97" t="str">
        <f t="shared" si="34"/>
        <v>-</v>
      </c>
      <c r="R58" s="105"/>
      <c r="S58" s="97" t="str">
        <f t="shared" si="27"/>
        <v>-</v>
      </c>
      <c r="T58" s="97" t="str">
        <f t="shared" si="28"/>
        <v>-</v>
      </c>
    </row>
    <row r="59" spans="1:22" s="11" customFormat="1" ht="15" customHeight="1" x14ac:dyDescent="0.2">
      <c r="A59" s="36" t="s">
        <v>37</v>
      </c>
      <c r="B59" s="194" t="s">
        <v>233</v>
      </c>
      <c r="C59" s="37"/>
      <c r="D59" s="95">
        <v>1</v>
      </c>
      <c r="E59" s="50"/>
      <c r="F59" s="50"/>
      <c r="G59" s="50"/>
      <c r="H59" s="100">
        <f t="shared" si="29"/>
        <v>0</v>
      </c>
      <c r="I59" s="118"/>
      <c r="J59" s="50">
        <v>0</v>
      </c>
      <c r="K59" s="118"/>
      <c r="L59" s="118" t="s">
        <v>143</v>
      </c>
      <c r="M59" s="101">
        <f t="shared" si="30"/>
        <v>0</v>
      </c>
      <c r="N59" s="141" t="str">
        <f t="shared" si="31"/>
        <v/>
      </c>
      <c r="O59" s="97" t="str">
        <f t="shared" si="32"/>
        <v>-</v>
      </c>
      <c r="P59" s="97" t="str">
        <f t="shared" si="33"/>
        <v>-</v>
      </c>
      <c r="Q59" s="97" t="str">
        <f t="shared" si="34"/>
        <v>-</v>
      </c>
      <c r="R59" s="105"/>
      <c r="S59" s="97" t="str">
        <f t="shared" si="27"/>
        <v>-</v>
      </c>
      <c r="T59" s="97" t="str">
        <f t="shared" si="28"/>
        <v>-</v>
      </c>
    </row>
    <row r="60" spans="1:22" s="2" customFormat="1" ht="15" customHeight="1" x14ac:dyDescent="0.2">
      <c r="A60" s="36" t="s">
        <v>38</v>
      </c>
      <c r="B60" s="194" t="s">
        <v>232</v>
      </c>
      <c r="C60" s="37"/>
      <c r="D60" s="95">
        <v>1</v>
      </c>
      <c r="E60" s="50"/>
      <c r="F60" s="50"/>
      <c r="G60" s="50"/>
      <c r="H60" s="100">
        <f t="shared" si="29"/>
        <v>0</v>
      </c>
      <c r="I60" s="118"/>
      <c r="J60" s="50">
        <v>0</v>
      </c>
      <c r="K60" s="118"/>
      <c r="L60" s="118" t="s">
        <v>143</v>
      </c>
      <c r="M60" s="101">
        <f t="shared" si="30"/>
        <v>0</v>
      </c>
      <c r="N60" s="141" t="str">
        <f t="shared" si="31"/>
        <v/>
      </c>
      <c r="O60" s="97" t="str">
        <f t="shared" si="32"/>
        <v>-</v>
      </c>
      <c r="P60" s="97" t="str">
        <f t="shared" si="33"/>
        <v>-</v>
      </c>
      <c r="Q60" s="97" t="str">
        <f t="shared" si="34"/>
        <v>-</v>
      </c>
      <c r="R60" s="105"/>
      <c r="S60" s="97" t="str">
        <f t="shared" si="27"/>
        <v>-</v>
      </c>
      <c r="T60" s="97" t="str">
        <f t="shared" si="28"/>
        <v>-</v>
      </c>
    </row>
    <row r="61" spans="1:22" s="2" customFormat="1" ht="15" customHeight="1" x14ac:dyDescent="0.2">
      <c r="A61" s="36" t="s">
        <v>39</v>
      </c>
      <c r="B61" s="37" t="s">
        <v>205</v>
      </c>
      <c r="C61" s="37"/>
      <c r="D61" s="95">
        <v>1</v>
      </c>
      <c r="E61" s="50"/>
      <c r="F61" s="50"/>
      <c r="G61" s="50"/>
      <c r="H61" s="100">
        <f t="shared" si="29"/>
        <v>0</v>
      </c>
      <c r="I61" s="118"/>
      <c r="J61" s="50">
        <v>0</v>
      </c>
      <c r="K61" s="118"/>
      <c r="L61" s="118" t="s">
        <v>143</v>
      </c>
      <c r="M61" s="101">
        <f t="shared" si="30"/>
        <v>0</v>
      </c>
      <c r="N61" s="141" t="str">
        <f t="shared" si="31"/>
        <v/>
      </c>
      <c r="O61" s="97" t="str">
        <f t="shared" si="32"/>
        <v>-</v>
      </c>
      <c r="P61" s="97" t="str">
        <f t="shared" si="33"/>
        <v>-</v>
      </c>
      <c r="Q61" s="97" t="str">
        <f t="shared" si="34"/>
        <v>-</v>
      </c>
      <c r="R61" s="105"/>
      <c r="S61" s="97" t="str">
        <f t="shared" si="27"/>
        <v>-</v>
      </c>
      <c r="T61" s="97" t="str">
        <f t="shared" si="28"/>
        <v>-</v>
      </c>
    </row>
    <row r="62" spans="1:22" s="11" customFormat="1" ht="15" customHeight="1" x14ac:dyDescent="0.2">
      <c r="A62" s="61" t="s">
        <v>6</v>
      </c>
      <c r="B62" s="70" t="s">
        <v>319</v>
      </c>
      <c r="C62" s="62"/>
      <c r="D62" s="270"/>
      <c r="E62" s="271"/>
      <c r="F62" s="271"/>
      <c r="G62" s="271"/>
      <c r="H62" s="271"/>
      <c r="I62" s="271"/>
      <c r="J62" s="271"/>
      <c r="K62" s="272"/>
      <c r="L62" s="110"/>
      <c r="M62" s="58">
        <f>ROUND(SUM(M52:M61),0)</f>
        <v>0</v>
      </c>
      <c r="N62" s="141"/>
      <c r="O62" s="98">
        <f>ROUND(SUM(O52:O61),0)</f>
        <v>0</v>
      </c>
      <c r="P62" s="98">
        <f>ROUND(SUM(P52:P61),0)</f>
        <v>0</v>
      </c>
      <c r="Q62" s="98">
        <f>ROUND(SUM(Q52:Q61),0)</f>
        <v>0</v>
      </c>
      <c r="R62" s="106"/>
      <c r="S62" s="98">
        <f>ROUND(SUM(S53:S61),0)</f>
        <v>0</v>
      </c>
      <c r="T62" s="98">
        <f>ROUND(SUM(T53:T61),0)</f>
        <v>0</v>
      </c>
    </row>
    <row r="63" spans="1:22" s="27" customFormat="1" ht="15" customHeight="1" x14ac:dyDescent="0.2">
      <c r="A63" s="19"/>
      <c r="B63" s="20"/>
      <c r="C63" s="21"/>
      <c r="D63" s="22"/>
      <c r="E63" s="22"/>
      <c r="F63" s="22"/>
      <c r="G63" s="22"/>
      <c r="H63" s="22"/>
      <c r="I63" s="22"/>
      <c r="J63" s="22"/>
      <c r="K63" s="22"/>
      <c r="L63" s="22"/>
      <c r="M63" s="24"/>
      <c r="N63" s="141"/>
      <c r="O63" s="11"/>
      <c r="R63" s="106"/>
    </row>
    <row r="64" spans="1:22" s="3" customFormat="1" ht="19.5" customHeight="1" x14ac:dyDescent="0.25">
      <c r="A64" s="59" t="str">
        <f>"06"</f>
        <v>06</v>
      </c>
      <c r="B64" s="63" t="s">
        <v>174</v>
      </c>
      <c r="C64" s="64"/>
      <c r="D64" s="65"/>
      <c r="E64" s="65"/>
      <c r="F64" s="65"/>
      <c r="G64" s="65"/>
      <c r="H64" s="65"/>
      <c r="I64" s="65"/>
      <c r="J64" s="65"/>
      <c r="K64" s="65"/>
      <c r="L64" s="65"/>
      <c r="M64" s="66"/>
      <c r="N64" s="140"/>
      <c r="R64" s="105"/>
    </row>
    <row r="65" spans="1:20" s="11" customFormat="1" ht="15" customHeight="1" x14ac:dyDescent="0.2">
      <c r="A65" s="238" t="s">
        <v>159</v>
      </c>
      <c r="B65" s="261" t="s">
        <v>137</v>
      </c>
      <c r="C65" s="261" t="s">
        <v>154</v>
      </c>
      <c r="D65" s="156" t="s">
        <v>101</v>
      </c>
      <c r="E65" s="48"/>
      <c r="F65" s="48"/>
      <c r="G65" s="48"/>
      <c r="H65" s="268" t="s">
        <v>161</v>
      </c>
      <c r="I65" s="269"/>
      <c r="J65" s="54" t="s">
        <v>162</v>
      </c>
      <c r="K65" s="154" t="s">
        <v>155</v>
      </c>
      <c r="L65" s="154" t="s">
        <v>155</v>
      </c>
      <c r="M65" s="242" t="s">
        <v>0</v>
      </c>
      <c r="N65" s="140"/>
      <c r="O65" s="247" t="s">
        <v>185</v>
      </c>
      <c r="P65" s="248"/>
      <c r="Q65" s="249"/>
      <c r="R65" s="105"/>
      <c r="S65" s="273" t="s">
        <v>186</v>
      </c>
      <c r="T65" s="274"/>
    </row>
    <row r="66" spans="1:20" s="2" customFormat="1" ht="15" customHeight="1" x14ac:dyDescent="0.2">
      <c r="A66" s="239"/>
      <c r="B66" s="262"/>
      <c r="C66" s="262"/>
      <c r="D66" s="95" t="s">
        <v>102</v>
      </c>
      <c r="E66" s="55" t="s">
        <v>108</v>
      </c>
      <c r="F66" s="55" t="s">
        <v>163</v>
      </c>
      <c r="G66" s="55" t="s">
        <v>164</v>
      </c>
      <c r="H66" s="247" t="s">
        <v>165</v>
      </c>
      <c r="I66" s="249"/>
      <c r="J66" s="55" t="s">
        <v>166</v>
      </c>
      <c r="K66" s="155" t="s">
        <v>156</v>
      </c>
      <c r="L66" s="155" t="s">
        <v>157</v>
      </c>
      <c r="M66" s="243"/>
      <c r="N66" s="140"/>
      <c r="O66" s="55" t="s">
        <v>140</v>
      </c>
      <c r="P66" s="55" t="s">
        <v>141</v>
      </c>
      <c r="Q66" s="55" t="s">
        <v>142</v>
      </c>
      <c r="R66" s="105"/>
      <c r="S66" s="55" t="s">
        <v>143</v>
      </c>
      <c r="T66" s="55" t="s">
        <v>144</v>
      </c>
    </row>
    <row r="67" spans="1:20" s="2" customFormat="1" ht="15" customHeight="1" x14ac:dyDescent="0.2">
      <c r="A67" s="36" t="s">
        <v>40</v>
      </c>
      <c r="B67" s="37" t="s">
        <v>238</v>
      </c>
      <c r="C67" s="37"/>
      <c r="D67" s="95">
        <v>1</v>
      </c>
      <c r="E67" s="50"/>
      <c r="F67" s="50"/>
      <c r="G67" s="50"/>
      <c r="H67" s="100">
        <f t="shared" ref="H67" si="35">SUM(E67:G67)</f>
        <v>0</v>
      </c>
      <c r="I67" s="118"/>
      <c r="J67" s="50">
        <v>0</v>
      </c>
      <c r="K67" s="118"/>
      <c r="L67" s="118" t="s">
        <v>143</v>
      </c>
      <c r="M67" s="101">
        <f t="shared" ref="M67" si="36">J67*H67*D67</f>
        <v>0</v>
      </c>
      <c r="N67" s="141" t="str">
        <f>IF(H67&lt;&gt;0,IF(I67="","Define unit!",""),"")&amp;IF(H67&lt;&gt;0,IF(AND(I67="",K67="")," &amp; ",""),"")&amp;IF(H67&lt;&gt;0,IF(K67="","Allocate cost!",""),"")</f>
        <v/>
      </c>
      <c r="O67" s="97" t="str">
        <f t="shared" ref="O67" si="37">IF(K67="Internal",M67,"-")</f>
        <v>-</v>
      </c>
      <c r="P67" s="97" t="str">
        <f t="shared" ref="P67" si="38">IF(K67="Related",M67,"-")</f>
        <v>-</v>
      </c>
      <c r="Q67" s="97" t="str">
        <f t="shared" ref="Q67" si="39">IF(K67="External",M67,"-")</f>
        <v>-</v>
      </c>
      <c r="R67" s="105"/>
      <c r="S67" s="97" t="str">
        <f t="shared" ref="S67:S72" si="40">IF($L67="Canadian",IF(OR($M67="",$M67=0),"-",$M67),"-")</f>
        <v>-</v>
      </c>
      <c r="T67" s="97" t="str">
        <f t="shared" ref="T67:T72" si="41">IF($L67="Non-Canadian",IF(OR($M67="",$M67=0),"-",$M67),"-")</f>
        <v>-</v>
      </c>
    </row>
    <row r="68" spans="1:20" s="2" customFormat="1" ht="15" customHeight="1" x14ac:dyDescent="0.2">
      <c r="A68" s="36" t="s">
        <v>41</v>
      </c>
      <c r="B68" s="121" t="s">
        <v>239</v>
      </c>
      <c r="C68" s="37"/>
      <c r="D68" s="95">
        <v>1</v>
      </c>
      <c r="E68" s="50"/>
      <c r="F68" s="50"/>
      <c r="G68" s="50"/>
      <c r="H68" s="100">
        <f t="shared" ref="H68:H72" si="42">SUM(E68:G68)</f>
        <v>0</v>
      </c>
      <c r="I68" s="118"/>
      <c r="J68" s="50">
        <v>0</v>
      </c>
      <c r="K68" s="118"/>
      <c r="L68" s="118" t="s">
        <v>143</v>
      </c>
      <c r="M68" s="101">
        <f t="shared" ref="M68:M72" si="43">J68*H68*D68</f>
        <v>0</v>
      </c>
      <c r="N68" s="141" t="str">
        <f t="shared" ref="N68:N72" si="44">IF(H68&lt;&gt;0,IF(I68="","Define unit!",""),"")&amp;IF(H68&lt;&gt;0,IF(AND(I68="",K68="")," &amp; ",""),"")&amp;IF(H68&lt;&gt;0,IF(K68="","Allocate cost!",""),"")</f>
        <v/>
      </c>
      <c r="O68" s="97" t="str">
        <f t="shared" ref="O68:O72" si="45">IF(K68="Internal",M68,"-")</f>
        <v>-</v>
      </c>
      <c r="P68" s="97" t="str">
        <f t="shared" ref="P68:P72" si="46">IF(K68="Related",M68,"-")</f>
        <v>-</v>
      </c>
      <c r="Q68" s="97" t="str">
        <f t="shared" ref="Q68:Q72" si="47">IF(K68="External",M68,"-")</f>
        <v>-</v>
      </c>
      <c r="R68" s="105"/>
      <c r="S68" s="97" t="str">
        <f t="shared" si="40"/>
        <v>-</v>
      </c>
      <c r="T68" s="97" t="str">
        <f t="shared" si="41"/>
        <v>-</v>
      </c>
    </row>
    <row r="69" spans="1:20" ht="15" customHeight="1" x14ac:dyDescent="0.2">
      <c r="A69" s="36" t="s">
        <v>42</v>
      </c>
      <c r="B69" s="37" t="s">
        <v>240</v>
      </c>
      <c r="C69" s="37"/>
      <c r="D69" s="95">
        <v>1</v>
      </c>
      <c r="E69" s="50"/>
      <c r="F69" s="50"/>
      <c r="G69" s="50"/>
      <c r="H69" s="100">
        <f t="shared" si="42"/>
        <v>0</v>
      </c>
      <c r="I69" s="118"/>
      <c r="J69" s="50">
        <v>0</v>
      </c>
      <c r="K69" s="118"/>
      <c r="L69" s="118" t="s">
        <v>143</v>
      </c>
      <c r="M69" s="101">
        <f t="shared" si="43"/>
        <v>0</v>
      </c>
      <c r="N69" s="141" t="str">
        <f t="shared" si="44"/>
        <v/>
      </c>
      <c r="O69" s="97" t="str">
        <f t="shared" si="45"/>
        <v>-</v>
      </c>
      <c r="P69" s="97" t="str">
        <f t="shared" si="46"/>
        <v>-</v>
      </c>
      <c r="Q69" s="97" t="str">
        <f t="shared" si="47"/>
        <v>-</v>
      </c>
      <c r="S69" s="97" t="str">
        <f t="shared" si="40"/>
        <v>-</v>
      </c>
      <c r="T69" s="97" t="str">
        <f t="shared" si="41"/>
        <v>-</v>
      </c>
    </row>
    <row r="70" spans="1:20" ht="15" customHeight="1" x14ac:dyDescent="0.2">
      <c r="A70" s="60" t="s">
        <v>106</v>
      </c>
      <c r="B70" s="37" t="s">
        <v>241</v>
      </c>
      <c r="C70" s="37"/>
      <c r="D70" s="95">
        <v>1</v>
      </c>
      <c r="E70" s="50"/>
      <c r="F70" s="50"/>
      <c r="G70" s="50"/>
      <c r="H70" s="100">
        <f t="shared" si="42"/>
        <v>0</v>
      </c>
      <c r="I70" s="118"/>
      <c r="J70" s="50">
        <v>0</v>
      </c>
      <c r="K70" s="118"/>
      <c r="L70" s="118" t="s">
        <v>143</v>
      </c>
      <c r="M70" s="101">
        <f t="shared" si="43"/>
        <v>0</v>
      </c>
      <c r="N70" s="141" t="str">
        <f t="shared" si="44"/>
        <v/>
      </c>
      <c r="O70" s="97" t="str">
        <f t="shared" si="45"/>
        <v>-</v>
      </c>
      <c r="P70" s="97" t="str">
        <f t="shared" si="46"/>
        <v>-</v>
      </c>
      <c r="Q70" s="97" t="str">
        <f t="shared" si="47"/>
        <v>-</v>
      </c>
      <c r="S70" s="97" t="str">
        <f t="shared" si="40"/>
        <v>-</v>
      </c>
      <c r="T70" s="97" t="str">
        <f t="shared" si="41"/>
        <v>-</v>
      </c>
    </row>
    <row r="71" spans="1:20" s="6" customFormat="1" ht="15" customHeight="1" x14ac:dyDescent="0.2">
      <c r="A71" s="60" t="s">
        <v>133</v>
      </c>
      <c r="B71" s="121" t="s">
        <v>242</v>
      </c>
      <c r="C71" s="37"/>
      <c r="D71" s="95">
        <v>1</v>
      </c>
      <c r="E71" s="50"/>
      <c r="F71" s="50"/>
      <c r="G71" s="50"/>
      <c r="H71" s="100">
        <f t="shared" si="42"/>
        <v>0</v>
      </c>
      <c r="I71" s="118"/>
      <c r="J71" s="50">
        <v>0</v>
      </c>
      <c r="K71" s="118"/>
      <c r="L71" s="118" t="s">
        <v>143</v>
      </c>
      <c r="M71" s="101">
        <f t="shared" si="43"/>
        <v>0</v>
      </c>
      <c r="N71" s="141" t="str">
        <f t="shared" si="44"/>
        <v/>
      </c>
      <c r="O71" s="97" t="str">
        <f t="shared" si="45"/>
        <v>-</v>
      </c>
      <c r="P71" s="97" t="str">
        <f t="shared" si="46"/>
        <v>-</v>
      </c>
      <c r="Q71" s="97" t="str">
        <f t="shared" si="47"/>
        <v>-</v>
      </c>
      <c r="R71" s="105"/>
      <c r="S71" s="97" t="str">
        <f t="shared" si="40"/>
        <v>-</v>
      </c>
      <c r="T71" s="97" t="str">
        <f t="shared" si="41"/>
        <v>-</v>
      </c>
    </row>
    <row r="72" spans="1:20" s="6" customFormat="1" ht="15" customHeight="1" x14ac:dyDescent="0.2">
      <c r="A72" s="60" t="s">
        <v>107</v>
      </c>
      <c r="B72" s="37" t="s">
        <v>205</v>
      </c>
      <c r="C72" s="37"/>
      <c r="D72" s="95">
        <v>1</v>
      </c>
      <c r="E72" s="50"/>
      <c r="F72" s="50"/>
      <c r="G72" s="50"/>
      <c r="H72" s="100">
        <f t="shared" si="42"/>
        <v>0</v>
      </c>
      <c r="I72" s="118"/>
      <c r="J72" s="50">
        <v>0</v>
      </c>
      <c r="K72" s="118"/>
      <c r="L72" s="118" t="s">
        <v>143</v>
      </c>
      <c r="M72" s="101">
        <f t="shared" si="43"/>
        <v>0</v>
      </c>
      <c r="N72" s="141" t="str">
        <f t="shared" si="44"/>
        <v/>
      </c>
      <c r="O72" s="97" t="str">
        <f t="shared" si="45"/>
        <v>-</v>
      </c>
      <c r="P72" s="97" t="str">
        <f t="shared" si="46"/>
        <v>-</v>
      </c>
      <c r="Q72" s="97" t="str">
        <f t="shared" si="47"/>
        <v>-</v>
      </c>
      <c r="R72" s="105"/>
      <c r="S72" s="97" t="str">
        <f t="shared" si="40"/>
        <v>-</v>
      </c>
      <c r="T72" s="97" t="str">
        <f t="shared" si="41"/>
        <v>-</v>
      </c>
    </row>
    <row r="73" spans="1:20" s="3" customFormat="1" ht="15" customHeight="1" x14ac:dyDescent="0.25">
      <c r="A73" s="61" t="s">
        <v>7</v>
      </c>
      <c r="B73" s="62" t="s">
        <v>180</v>
      </c>
      <c r="C73" s="62"/>
      <c r="D73" s="270"/>
      <c r="E73" s="271"/>
      <c r="F73" s="271"/>
      <c r="G73" s="271"/>
      <c r="H73" s="271"/>
      <c r="I73" s="271"/>
      <c r="J73" s="271"/>
      <c r="K73" s="272"/>
      <c r="L73" s="110"/>
      <c r="M73" s="58">
        <f>ROUND(SUM(M67:M72),0)</f>
        <v>0</v>
      </c>
      <c r="N73" s="140"/>
      <c r="O73" s="99">
        <f>ROUND(SUM(O67:O72),0)</f>
        <v>0</v>
      </c>
      <c r="P73" s="99">
        <f>ROUND(SUM(P67:P72),0)</f>
        <v>0</v>
      </c>
      <c r="Q73" s="99">
        <f>ROUND(SUM(Q67:Q72),0)</f>
        <v>0</v>
      </c>
      <c r="R73" s="105"/>
      <c r="S73" s="99">
        <f>ROUND(SUM(S67:S72),0)</f>
        <v>0</v>
      </c>
      <c r="T73" s="99">
        <f>ROUND(SUM(T67:T72),0)</f>
        <v>0</v>
      </c>
    </row>
    <row r="74" spans="1:20" ht="15" customHeight="1" x14ac:dyDescent="0.2">
      <c r="A74" s="9"/>
      <c r="B74" s="9"/>
      <c r="C74" s="9"/>
      <c r="D74" s="4"/>
      <c r="E74" s="4"/>
      <c r="F74" s="4"/>
      <c r="G74" s="4"/>
      <c r="H74" s="4"/>
      <c r="I74" s="4"/>
      <c r="J74" s="4"/>
      <c r="K74" s="4"/>
      <c r="L74" s="4"/>
      <c r="M74" s="14"/>
    </row>
    <row r="75" spans="1:20" s="3" customFormat="1" ht="19.5" customHeight="1" x14ac:dyDescent="0.25">
      <c r="A75" s="59" t="str">
        <f>"07"</f>
        <v>07</v>
      </c>
      <c r="B75" s="63" t="s">
        <v>317</v>
      </c>
      <c r="C75" s="64"/>
      <c r="D75" s="65"/>
      <c r="E75" s="65"/>
      <c r="F75" s="65"/>
      <c r="G75" s="65"/>
      <c r="H75" s="65"/>
      <c r="I75" s="65"/>
      <c r="J75" s="65"/>
      <c r="K75" s="65"/>
      <c r="L75" s="65"/>
      <c r="M75" s="66"/>
      <c r="N75" s="140"/>
      <c r="R75" s="105"/>
    </row>
    <row r="76" spans="1:20" ht="15" customHeight="1" x14ac:dyDescent="0.2">
      <c r="A76" s="238" t="s">
        <v>159</v>
      </c>
      <c r="B76" s="261" t="s">
        <v>137</v>
      </c>
      <c r="C76" s="261" t="s">
        <v>154</v>
      </c>
      <c r="D76" s="156" t="s">
        <v>101</v>
      </c>
      <c r="E76" s="48"/>
      <c r="F76" s="48"/>
      <c r="G76" s="48"/>
      <c r="H76" s="268" t="s">
        <v>161</v>
      </c>
      <c r="I76" s="269"/>
      <c r="J76" s="54" t="s">
        <v>162</v>
      </c>
      <c r="K76" s="154" t="s">
        <v>155</v>
      </c>
      <c r="L76" s="154" t="s">
        <v>155</v>
      </c>
      <c r="M76" s="242" t="s">
        <v>0</v>
      </c>
      <c r="O76" s="247" t="s">
        <v>185</v>
      </c>
      <c r="P76" s="248"/>
      <c r="Q76" s="249"/>
      <c r="S76" s="273" t="s">
        <v>186</v>
      </c>
      <c r="T76" s="274"/>
    </row>
    <row r="77" spans="1:20" ht="15" customHeight="1" x14ac:dyDescent="0.2">
      <c r="A77" s="239"/>
      <c r="B77" s="262"/>
      <c r="C77" s="262"/>
      <c r="D77" s="95" t="s">
        <v>102</v>
      </c>
      <c r="E77" s="55" t="s">
        <v>108</v>
      </c>
      <c r="F77" s="55" t="s">
        <v>163</v>
      </c>
      <c r="G77" s="55" t="s">
        <v>164</v>
      </c>
      <c r="H77" s="247" t="s">
        <v>165</v>
      </c>
      <c r="I77" s="249"/>
      <c r="J77" s="55" t="s">
        <v>166</v>
      </c>
      <c r="K77" s="155" t="s">
        <v>156</v>
      </c>
      <c r="L77" s="155" t="s">
        <v>157</v>
      </c>
      <c r="M77" s="243"/>
      <c r="O77" s="55" t="s">
        <v>140</v>
      </c>
      <c r="P77" s="55" t="s">
        <v>141</v>
      </c>
      <c r="Q77" s="55" t="s">
        <v>142</v>
      </c>
      <c r="S77" s="55" t="s">
        <v>143</v>
      </c>
      <c r="T77" s="55" t="s">
        <v>144</v>
      </c>
    </row>
    <row r="78" spans="1:20" ht="15" customHeight="1" x14ac:dyDescent="0.2">
      <c r="A78" s="36" t="s">
        <v>43</v>
      </c>
      <c r="B78" s="37" t="s">
        <v>243</v>
      </c>
      <c r="C78" s="37"/>
      <c r="D78" s="95">
        <v>1</v>
      </c>
      <c r="E78" s="50"/>
      <c r="F78" s="50"/>
      <c r="G78" s="50"/>
      <c r="H78" s="100">
        <f t="shared" ref="H78:H85" si="48">SUM(E78:G78)</f>
        <v>0</v>
      </c>
      <c r="I78" s="118"/>
      <c r="J78" s="50">
        <v>0</v>
      </c>
      <c r="K78" s="118"/>
      <c r="L78" s="118" t="s">
        <v>143</v>
      </c>
      <c r="M78" s="101">
        <f>J78*H78*D78</f>
        <v>0</v>
      </c>
      <c r="N78" s="141" t="str">
        <f>IF(H78&lt;&gt;0,IF(I78="","Define unit!",""),"")&amp;IF(H78&lt;&gt;0,IF(AND(I78="",K78="")," &amp; ",""),"")&amp;IF(H78&lt;&gt;0,IF(K78="","Allocate cost!",""),"")</f>
        <v/>
      </c>
      <c r="O78" s="97" t="str">
        <f t="shared" ref="O78" si="49">IF(K78="Internal",M78,"-")</f>
        <v>-</v>
      </c>
      <c r="P78" s="97" t="str">
        <f t="shared" ref="P78" si="50">IF(K78="Related",M78,"-")</f>
        <v>-</v>
      </c>
      <c r="Q78" s="97" t="str">
        <f t="shared" ref="Q78" si="51">IF(K78="External",M78,"-")</f>
        <v>-</v>
      </c>
      <c r="S78" s="97" t="str">
        <f t="shared" ref="S78:S85" si="52">IF($L78="Canadian",IF(OR($M78="",$M78=0),"-",$M78),"-")</f>
        <v>-</v>
      </c>
      <c r="T78" s="97" t="str">
        <f t="shared" ref="T78:T85" si="53">IF($L78="Non-Canadian",IF(OR($M78="",$M78=0),"-",$M78),"-")</f>
        <v>-</v>
      </c>
    </row>
    <row r="79" spans="1:20" ht="15" customHeight="1" x14ac:dyDescent="0.2">
      <c r="A79" s="36" t="s">
        <v>44</v>
      </c>
      <c r="B79" s="37" t="s">
        <v>244</v>
      </c>
      <c r="C79" s="37"/>
      <c r="D79" s="95">
        <v>1</v>
      </c>
      <c r="E79" s="50"/>
      <c r="F79" s="50"/>
      <c r="G79" s="50"/>
      <c r="H79" s="100">
        <f t="shared" si="48"/>
        <v>0</v>
      </c>
      <c r="I79" s="118"/>
      <c r="J79" s="50">
        <v>0</v>
      </c>
      <c r="K79" s="118"/>
      <c r="L79" s="118" t="s">
        <v>143</v>
      </c>
      <c r="M79" s="101">
        <f>J79*H79*D79</f>
        <v>0</v>
      </c>
      <c r="N79" s="141" t="str">
        <f t="shared" ref="N79:N85" si="54">IF(H79&lt;&gt;0,IF(I79="","Define unit!",""),"")&amp;IF(H79&lt;&gt;0,IF(AND(I79="",K79="")," &amp; ",""),"")&amp;IF(H79&lt;&gt;0,IF(K79="","Allocate cost!",""),"")</f>
        <v/>
      </c>
      <c r="O79" s="97" t="str">
        <f t="shared" ref="O79:O85" si="55">IF(K79="Internal",M79,"-")</f>
        <v>-</v>
      </c>
      <c r="P79" s="97" t="str">
        <f t="shared" ref="P79:P85" si="56">IF(K79="Related",M79,"-")</f>
        <v>-</v>
      </c>
      <c r="Q79" s="97" t="str">
        <f t="shared" ref="Q79:Q85" si="57">IF(K79="External",M79,"-")</f>
        <v>-</v>
      </c>
      <c r="S79" s="97" t="str">
        <f t="shared" si="52"/>
        <v>-</v>
      </c>
      <c r="T79" s="97" t="str">
        <f t="shared" si="53"/>
        <v>-</v>
      </c>
    </row>
    <row r="80" spans="1:20" ht="15" customHeight="1" x14ac:dyDescent="0.2">
      <c r="A80" s="36" t="s">
        <v>45</v>
      </c>
      <c r="B80" s="37" t="s">
        <v>245</v>
      </c>
      <c r="C80" s="37"/>
      <c r="D80" s="95">
        <v>1</v>
      </c>
      <c r="E80" s="50"/>
      <c r="F80" s="50"/>
      <c r="G80" s="50"/>
      <c r="H80" s="100">
        <f t="shared" si="48"/>
        <v>0</v>
      </c>
      <c r="I80" s="118"/>
      <c r="J80" s="50">
        <v>0</v>
      </c>
      <c r="K80" s="118"/>
      <c r="L80" s="118" t="s">
        <v>143</v>
      </c>
      <c r="M80" s="101">
        <f>J80*H80*D80</f>
        <v>0</v>
      </c>
      <c r="N80" s="141" t="str">
        <f t="shared" si="54"/>
        <v/>
      </c>
      <c r="O80" s="97" t="str">
        <f t="shared" si="55"/>
        <v>-</v>
      </c>
      <c r="P80" s="97" t="str">
        <f t="shared" si="56"/>
        <v>-</v>
      </c>
      <c r="Q80" s="97" t="str">
        <f t="shared" si="57"/>
        <v>-</v>
      </c>
      <c r="S80" s="97" t="str">
        <f t="shared" si="52"/>
        <v>-</v>
      </c>
      <c r="T80" s="97" t="str">
        <f t="shared" si="53"/>
        <v>-</v>
      </c>
    </row>
    <row r="81" spans="1:20" ht="15" customHeight="1" x14ac:dyDescent="0.2">
      <c r="A81" s="36" t="s">
        <v>46</v>
      </c>
      <c r="B81" s="37" t="s">
        <v>246</v>
      </c>
      <c r="C81" s="37"/>
      <c r="D81" s="95">
        <v>1</v>
      </c>
      <c r="E81" s="50"/>
      <c r="F81" s="50"/>
      <c r="G81" s="50"/>
      <c r="H81" s="100">
        <f t="shared" si="48"/>
        <v>0</v>
      </c>
      <c r="I81" s="118"/>
      <c r="J81" s="50">
        <v>0</v>
      </c>
      <c r="K81" s="118"/>
      <c r="L81" s="118" t="s">
        <v>143</v>
      </c>
      <c r="M81" s="101">
        <f>J81*H81*D81</f>
        <v>0</v>
      </c>
      <c r="N81" s="141" t="str">
        <f t="shared" si="54"/>
        <v/>
      </c>
      <c r="O81" s="97" t="str">
        <f t="shared" si="55"/>
        <v>-</v>
      </c>
      <c r="P81" s="97" t="str">
        <f t="shared" si="56"/>
        <v>-</v>
      </c>
      <c r="Q81" s="97" t="str">
        <f t="shared" si="57"/>
        <v>-</v>
      </c>
      <c r="S81" s="97" t="str">
        <f t="shared" si="52"/>
        <v>-</v>
      </c>
      <c r="T81" s="97" t="str">
        <f t="shared" si="53"/>
        <v>-</v>
      </c>
    </row>
    <row r="82" spans="1:20" s="5" customFormat="1" ht="15" customHeight="1" x14ac:dyDescent="0.2">
      <c r="A82" s="36" t="s">
        <v>47</v>
      </c>
      <c r="B82" s="37" t="s">
        <v>247</v>
      </c>
      <c r="C82" s="37"/>
      <c r="D82" s="95">
        <v>1</v>
      </c>
      <c r="E82" s="50"/>
      <c r="F82" s="50"/>
      <c r="G82" s="50"/>
      <c r="H82" s="100">
        <f t="shared" si="48"/>
        <v>0</v>
      </c>
      <c r="I82" s="118"/>
      <c r="J82" s="50">
        <v>0</v>
      </c>
      <c r="K82" s="118"/>
      <c r="L82" s="118" t="s">
        <v>143</v>
      </c>
      <c r="M82" s="101">
        <f>J82*H82*D82</f>
        <v>0</v>
      </c>
      <c r="N82" s="141" t="str">
        <f t="shared" si="54"/>
        <v/>
      </c>
      <c r="O82" s="97" t="str">
        <f t="shared" si="55"/>
        <v>-</v>
      </c>
      <c r="P82" s="97" t="str">
        <f t="shared" si="56"/>
        <v>-</v>
      </c>
      <c r="Q82" s="97" t="str">
        <f t="shared" si="57"/>
        <v>-</v>
      </c>
      <c r="R82" s="105"/>
      <c r="S82" s="97" t="str">
        <f t="shared" si="52"/>
        <v>-</v>
      </c>
      <c r="T82" s="97" t="str">
        <f t="shared" si="53"/>
        <v>-</v>
      </c>
    </row>
    <row r="83" spans="1:20" s="7" customFormat="1" ht="15" customHeight="1" x14ac:dyDescent="0.2">
      <c r="A83" s="36" t="s">
        <v>48</v>
      </c>
      <c r="B83" s="37" t="s">
        <v>248</v>
      </c>
      <c r="C83" s="37"/>
      <c r="D83" s="95">
        <v>1</v>
      </c>
      <c r="E83" s="50"/>
      <c r="F83" s="50"/>
      <c r="G83" s="50"/>
      <c r="H83" s="100">
        <f t="shared" si="48"/>
        <v>0</v>
      </c>
      <c r="I83" s="118"/>
      <c r="J83" s="50">
        <v>0</v>
      </c>
      <c r="K83" s="118"/>
      <c r="L83" s="118" t="s">
        <v>143</v>
      </c>
      <c r="M83" s="101">
        <v>0</v>
      </c>
      <c r="N83" s="141" t="str">
        <f t="shared" si="54"/>
        <v/>
      </c>
      <c r="O83" s="97" t="str">
        <f t="shared" si="55"/>
        <v>-</v>
      </c>
      <c r="P83" s="97" t="str">
        <f t="shared" si="56"/>
        <v>-</v>
      </c>
      <c r="Q83" s="97" t="str">
        <f t="shared" si="57"/>
        <v>-</v>
      </c>
      <c r="R83" s="105"/>
      <c r="S83" s="97" t="str">
        <f t="shared" si="52"/>
        <v>-</v>
      </c>
      <c r="T83" s="97" t="str">
        <f t="shared" si="53"/>
        <v>-</v>
      </c>
    </row>
    <row r="84" spans="1:20" ht="15" customHeight="1" x14ac:dyDescent="0.2">
      <c r="A84" s="36" t="s">
        <v>49</v>
      </c>
      <c r="B84" s="37" t="s">
        <v>249</v>
      </c>
      <c r="C84" s="37"/>
      <c r="D84" s="95">
        <v>1</v>
      </c>
      <c r="E84" s="50"/>
      <c r="F84" s="50"/>
      <c r="G84" s="50"/>
      <c r="H84" s="100">
        <f t="shared" si="48"/>
        <v>0</v>
      </c>
      <c r="I84" s="118"/>
      <c r="J84" s="50">
        <v>0</v>
      </c>
      <c r="K84" s="118"/>
      <c r="L84" s="118" t="s">
        <v>143</v>
      </c>
      <c r="M84" s="101">
        <f>J84*H84*D84</f>
        <v>0</v>
      </c>
      <c r="N84" s="141" t="str">
        <f t="shared" si="54"/>
        <v/>
      </c>
      <c r="O84" s="97" t="str">
        <f t="shared" si="55"/>
        <v>-</v>
      </c>
      <c r="P84" s="97" t="str">
        <f t="shared" si="56"/>
        <v>-</v>
      </c>
      <c r="Q84" s="97" t="str">
        <f t="shared" si="57"/>
        <v>-</v>
      </c>
      <c r="S84" s="97" t="str">
        <f t="shared" si="52"/>
        <v>-</v>
      </c>
      <c r="T84" s="97" t="str">
        <f t="shared" si="53"/>
        <v>-</v>
      </c>
    </row>
    <row r="85" spans="1:20" ht="15" customHeight="1" x14ac:dyDescent="0.2">
      <c r="A85" s="36" t="s">
        <v>50</v>
      </c>
      <c r="B85" s="37" t="s">
        <v>205</v>
      </c>
      <c r="C85" s="37"/>
      <c r="D85" s="95">
        <v>1</v>
      </c>
      <c r="E85" s="50"/>
      <c r="F85" s="50"/>
      <c r="G85" s="50"/>
      <c r="H85" s="100">
        <f t="shared" si="48"/>
        <v>0</v>
      </c>
      <c r="I85" s="118"/>
      <c r="J85" s="50">
        <v>0</v>
      </c>
      <c r="K85" s="118"/>
      <c r="L85" s="118" t="s">
        <v>143</v>
      </c>
      <c r="M85" s="101">
        <f>J85*H85*D85</f>
        <v>0</v>
      </c>
      <c r="N85" s="141" t="str">
        <f t="shared" si="54"/>
        <v/>
      </c>
      <c r="O85" s="97" t="str">
        <f t="shared" si="55"/>
        <v>-</v>
      </c>
      <c r="P85" s="97" t="str">
        <f t="shared" si="56"/>
        <v>-</v>
      </c>
      <c r="Q85" s="97" t="str">
        <f t="shared" si="57"/>
        <v>-</v>
      </c>
      <c r="S85" s="97" t="str">
        <f t="shared" si="52"/>
        <v>-</v>
      </c>
      <c r="T85" s="97" t="str">
        <f t="shared" si="53"/>
        <v>-</v>
      </c>
    </row>
    <row r="86" spans="1:20" s="3" customFormat="1" ht="15" customHeight="1" x14ac:dyDescent="0.25">
      <c r="A86" s="61" t="s">
        <v>8</v>
      </c>
      <c r="B86" s="62" t="s">
        <v>181</v>
      </c>
      <c r="C86" s="62"/>
      <c r="D86" s="54"/>
      <c r="E86" s="271"/>
      <c r="F86" s="271"/>
      <c r="G86" s="271"/>
      <c r="H86" s="271"/>
      <c r="I86" s="271"/>
      <c r="J86" s="271"/>
      <c r="K86" s="272"/>
      <c r="L86" s="110"/>
      <c r="M86" s="58">
        <f>ROUND(SUM(M78:M85),0)</f>
        <v>0</v>
      </c>
      <c r="N86" s="140"/>
      <c r="O86" s="99">
        <f>ROUND(SUM(O78:O85),0)</f>
        <v>0</v>
      </c>
      <c r="P86" s="99">
        <f>ROUND(SUM(P78:P85),0)</f>
        <v>0</v>
      </c>
      <c r="Q86" s="99">
        <f>ROUND(SUM(Q78:Q85),0)</f>
        <v>0</v>
      </c>
      <c r="R86" s="105"/>
      <c r="S86" s="99">
        <f>ROUND(SUM(S78:S85),0)</f>
        <v>0</v>
      </c>
      <c r="T86" s="99">
        <f>ROUND(SUM(T78:T85),0)</f>
        <v>0</v>
      </c>
    </row>
    <row r="87" spans="1:20" ht="15" customHeight="1" x14ac:dyDescent="0.2">
      <c r="A87" s="19"/>
      <c r="B87" s="20"/>
      <c r="C87" s="40"/>
      <c r="D87" s="2"/>
      <c r="E87" s="41"/>
      <c r="F87" s="2"/>
      <c r="G87" s="2"/>
      <c r="H87" s="40"/>
      <c r="I87" s="40"/>
      <c r="J87" s="2"/>
      <c r="K87" s="2"/>
      <c r="L87" s="2"/>
      <c r="M87" s="2"/>
      <c r="R87" s="107"/>
    </row>
    <row r="88" spans="1:20" s="3" customFormat="1" ht="19.5" customHeight="1" x14ac:dyDescent="0.25">
      <c r="A88" s="59" t="s">
        <v>9</v>
      </c>
      <c r="B88" s="176" t="s">
        <v>175</v>
      </c>
      <c r="C88" s="64"/>
      <c r="D88" s="65"/>
      <c r="E88" s="65"/>
      <c r="F88" s="65"/>
      <c r="G88" s="65"/>
      <c r="H88" s="65"/>
      <c r="I88" s="65"/>
      <c r="J88" s="65"/>
      <c r="K88" s="65"/>
      <c r="L88" s="65"/>
      <c r="M88" s="66"/>
      <c r="N88" s="140"/>
      <c r="R88" s="105"/>
    </row>
    <row r="89" spans="1:20" ht="15" customHeight="1" x14ac:dyDescent="0.2">
      <c r="A89" s="238" t="s">
        <v>159</v>
      </c>
      <c r="B89" s="261" t="s">
        <v>137</v>
      </c>
      <c r="C89" s="261" t="s">
        <v>154</v>
      </c>
      <c r="D89" s="156" t="s">
        <v>101</v>
      </c>
      <c r="E89" s="48"/>
      <c r="F89" s="48"/>
      <c r="G89" s="48"/>
      <c r="H89" s="268" t="s">
        <v>161</v>
      </c>
      <c r="I89" s="269"/>
      <c r="J89" s="54" t="s">
        <v>162</v>
      </c>
      <c r="K89" s="154" t="s">
        <v>155</v>
      </c>
      <c r="L89" s="154" t="s">
        <v>155</v>
      </c>
      <c r="M89" s="242" t="s">
        <v>0</v>
      </c>
      <c r="O89" s="247" t="s">
        <v>185</v>
      </c>
      <c r="P89" s="248"/>
      <c r="Q89" s="249"/>
      <c r="S89" s="273" t="s">
        <v>186</v>
      </c>
      <c r="T89" s="274"/>
    </row>
    <row r="90" spans="1:20" ht="15" customHeight="1" x14ac:dyDescent="0.2">
      <c r="A90" s="239"/>
      <c r="B90" s="262"/>
      <c r="C90" s="262"/>
      <c r="D90" s="95" t="s">
        <v>102</v>
      </c>
      <c r="E90" s="55" t="s">
        <v>108</v>
      </c>
      <c r="F90" s="55" t="s">
        <v>163</v>
      </c>
      <c r="G90" s="55" t="s">
        <v>164</v>
      </c>
      <c r="H90" s="247" t="s">
        <v>165</v>
      </c>
      <c r="I90" s="249"/>
      <c r="J90" s="55" t="s">
        <v>166</v>
      </c>
      <c r="K90" s="155" t="s">
        <v>156</v>
      </c>
      <c r="L90" s="155" t="s">
        <v>157</v>
      </c>
      <c r="M90" s="243"/>
      <c r="O90" s="55" t="s">
        <v>140</v>
      </c>
      <c r="P90" s="55" t="s">
        <v>141</v>
      </c>
      <c r="Q90" s="55" t="s">
        <v>142</v>
      </c>
      <c r="S90" s="55" t="s">
        <v>143</v>
      </c>
      <c r="T90" s="55" t="s">
        <v>144</v>
      </c>
    </row>
    <row r="91" spans="1:20" ht="15" customHeight="1" x14ac:dyDescent="0.2">
      <c r="A91" s="36" t="s">
        <v>51</v>
      </c>
      <c r="B91" s="56" t="s">
        <v>251</v>
      </c>
      <c r="C91" s="37"/>
      <c r="D91" s="95">
        <v>1</v>
      </c>
      <c r="E91" s="50"/>
      <c r="F91" s="50"/>
      <c r="G91" s="50"/>
      <c r="H91" s="100">
        <f t="shared" ref="H91:H93" si="58">SUM(E91:G91)</f>
        <v>0</v>
      </c>
      <c r="I91" s="118"/>
      <c r="J91" s="50">
        <v>0</v>
      </c>
      <c r="K91" s="118"/>
      <c r="L91" s="118" t="s">
        <v>143</v>
      </c>
      <c r="M91" s="101">
        <f t="shared" ref="M91:M93" si="59">J91*H91*D91</f>
        <v>0</v>
      </c>
      <c r="N91" s="141" t="str">
        <f>IF(H91&lt;&gt;0,IF(I91="","Define unit!",""),"")&amp;IF(H91&lt;&gt;0,IF(AND(I91="",K91="")," &amp; ",""),"")&amp;IF(H91&lt;&gt;0,IF(K91="","Allocate cost!",""),"")</f>
        <v/>
      </c>
      <c r="O91" s="97" t="str">
        <f t="shared" ref="O91" si="60">IF(K91="Internal",M91,"-")</f>
        <v>-</v>
      </c>
      <c r="P91" s="97" t="str">
        <f t="shared" ref="P91" si="61">IF(K91="Related",M91,"-")</f>
        <v>-</v>
      </c>
      <c r="Q91" s="97" t="str">
        <f t="shared" ref="Q91" si="62">IF(K91="External",M91,"-")</f>
        <v>-</v>
      </c>
      <c r="S91" s="97" t="str">
        <f t="shared" ref="S91:S93" si="63">IF($L91="Canadian",IF(OR($M91="",$M91=0),"-",$M91),"-")</f>
        <v>-</v>
      </c>
      <c r="T91" s="97" t="str">
        <f t="shared" ref="T91:T93" si="64">IF($L91="Non-Canadian",IF(OR($M91="",$M91=0),"-",$M91),"-")</f>
        <v>-</v>
      </c>
    </row>
    <row r="92" spans="1:20" s="7" customFormat="1" ht="15" customHeight="1" x14ac:dyDescent="0.2">
      <c r="A92" s="36" t="s">
        <v>52</v>
      </c>
      <c r="B92" s="56" t="s">
        <v>250</v>
      </c>
      <c r="C92" s="37"/>
      <c r="D92" s="95">
        <v>1</v>
      </c>
      <c r="E92" s="50"/>
      <c r="F92" s="50"/>
      <c r="G92" s="50"/>
      <c r="H92" s="100">
        <f t="shared" si="58"/>
        <v>0</v>
      </c>
      <c r="I92" s="118"/>
      <c r="J92" s="50">
        <v>0</v>
      </c>
      <c r="K92" s="118"/>
      <c r="L92" s="118" t="s">
        <v>143</v>
      </c>
      <c r="M92" s="101">
        <f t="shared" si="59"/>
        <v>0</v>
      </c>
      <c r="N92" s="141" t="str">
        <f t="shared" ref="N92:N93" si="65">IF(H92&lt;&gt;0,IF(I92="","Define unit!",""),"")&amp;IF(H92&lt;&gt;0,IF(AND(I92="",K92="")," &amp; ",""),"")&amp;IF(H92&lt;&gt;0,IF(K92="","Allocate cost!",""),"")</f>
        <v/>
      </c>
      <c r="O92" s="97" t="str">
        <f t="shared" ref="O92:O93" si="66">IF(K92="Internal",M92,"-")</f>
        <v>-</v>
      </c>
      <c r="P92" s="97" t="str">
        <f t="shared" ref="P92:P93" si="67">IF(K92="Related",M92,"-")</f>
        <v>-</v>
      </c>
      <c r="Q92" s="97" t="str">
        <f t="shared" ref="Q92:Q93" si="68">IF(K92="External",M92,"-")</f>
        <v>-</v>
      </c>
      <c r="R92" s="105"/>
      <c r="S92" s="97" t="str">
        <f t="shared" si="63"/>
        <v>-</v>
      </c>
      <c r="T92" s="97" t="str">
        <f t="shared" si="64"/>
        <v>-</v>
      </c>
    </row>
    <row r="93" spans="1:20" ht="15" customHeight="1" x14ac:dyDescent="0.2">
      <c r="A93" s="36" t="s">
        <v>53</v>
      </c>
      <c r="B93" s="37" t="s">
        <v>205</v>
      </c>
      <c r="C93" s="37"/>
      <c r="D93" s="95">
        <v>1</v>
      </c>
      <c r="E93" s="50"/>
      <c r="F93" s="50"/>
      <c r="G93" s="50"/>
      <c r="H93" s="100">
        <f t="shared" si="58"/>
        <v>0</v>
      </c>
      <c r="I93" s="118"/>
      <c r="J93" s="50">
        <v>0</v>
      </c>
      <c r="K93" s="118"/>
      <c r="L93" s="118" t="s">
        <v>143</v>
      </c>
      <c r="M93" s="101">
        <f t="shared" si="59"/>
        <v>0</v>
      </c>
      <c r="N93" s="141" t="str">
        <f t="shared" si="65"/>
        <v/>
      </c>
      <c r="O93" s="97" t="str">
        <f t="shared" si="66"/>
        <v>-</v>
      </c>
      <c r="P93" s="97" t="str">
        <f t="shared" si="67"/>
        <v>-</v>
      </c>
      <c r="Q93" s="97" t="str">
        <f t="shared" si="68"/>
        <v>-</v>
      </c>
      <c r="S93" s="97" t="str">
        <f t="shared" si="63"/>
        <v>-</v>
      </c>
      <c r="T93" s="97" t="str">
        <f t="shared" si="64"/>
        <v>-</v>
      </c>
    </row>
    <row r="94" spans="1:20" s="6" customFormat="1" ht="15" customHeight="1" x14ac:dyDescent="0.2">
      <c r="A94" s="61" t="s">
        <v>9</v>
      </c>
      <c r="B94" s="70" t="s">
        <v>182</v>
      </c>
      <c r="C94" s="62"/>
      <c r="D94" s="263"/>
      <c r="E94" s="264"/>
      <c r="F94" s="264"/>
      <c r="G94" s="264"/>
      <c r="H94" s="264"/>
      <c r="I94" s="264"/>
      <c r="J94" s="264"/>
      <c r="K94" s="265"/>
      <c r="L94" s="181"/>
      <c r="M94" s="58">
        <f>ROUND(SUM(M91:M93),0)</f>
        <v>0</v>
      </c>
      <c r="N94" s="140"/>
      <c r="O94" s="99">
        <f>ROUND(SUM(O91:O93),0)</f>
        <v>0</v>
      </c>
      <c r="P94" s="99">
        <f>ROUND(SUM(P91:P93),0)</f>
        <v>0</v>
      </c>
      <c r="Q94" s="99">
        <f>ROUND(SUM(Q91:Q93),0)</f>
        <v>0</v>
      </c>
      <c r="R94" s="105"/>
      <c r="S94" s="99">
        <f>ROUND(SUM(S91:S93),0)</f>
        <v>0</v>
      </c>
      <c r="T94" s="99">
        <f>ROUND(SUM(T91:T93),0)</f>
        <v>0</v>
      </c>
    </row>
    <row r="95" spans="1:20" s="6" customFormat="1" ht="15" customHeight="1" x14ac:dyDescent="0.2">
      <c r="A95" s="19"/>
      <c r="B95" s="20"/>
      <c r="C95" s="20"/>
      <c r="D95" s="29"/>
      <c r="E95" s="29"/>
      <c r="F95" s="29"/>
      <c r="G95" s="29"/>
      <c r="H95" s="29"/>
      <c r="I95" s="29"/>
      <c r="J95" s="29"/>
      <c r="K95" s="29"/>
      <c r="L95" s="29"/>
      <c r="M95" s="29"/>
      <c r="N95" s="140"/>
      <c r="R95" s="105"/>
    </row>
    <row r="96" spans="1:20" s="3" customFormat="1" ht="19.5" customHeight="1" x14ac:dyDescent="0.25">
      <c r="A96" s="59" t="s">
        <v>10</v>
      </c>
      <c r="B96" s="63" t="s">
        <v>176</v>
      </c>
      <c r="C96" s="64"/>
      <c r="D96" s="65"/>
      <c r="E96" s="65"/>
      <c r="F96" s="65"/>
      <c r="G96" s="65"/>
      <c r="H96" s="65"/>
      <c r="I96" s="65"/>
      <c r="J96" s="65"/>
      <c r="K96" s="65"/>
      <c r="L96" s="65"/>
      <c r="M96" s="66"/>
      <c r="N96" s="140"/>
      <c r="R96" s="105"/>
    </row>
    <row r="97" spans="1:20" s="7" customFormat="1" ht="15" customHeight="1" x14ac:dyDescent="0.2">
      <c r="A97" s="238" t="s">
        <v>159</v>
      </c>
      <c r="B97" s="261" t="s">
        <v>137</v>
      </c>
      <c r="C97" s="261" t="s">
        <v>154</v>
      </c>
      <c r="D97" s="156" t="s">
        <v>101</v>
      </c>
      <c r="E97" s="48"/>
      <c r="F97" s="48"/>
      <c r="G97" s="48"/>
      <c r="H97" s="268" t="s">
        <v>161</v>
      </c>
      <c r="I97" s="269"/>
      <c r="J97" s="54" t="s">
        <v>162</v>
      </c>
      <c r="K97" s="154" t="s">
        <v>155</v>
      </c>
      <c r="L97" s="154" t="s">
        <v>155</v>
      </c>
      <c r="M97" s="242" t="s">
        <v>0</v>
      </c>
      <c r="N97" s="140"/>
      <c r="O97" s="247" t="s">
        <v>185</v>
      </c>
      <c r="P97" s="248"/>
      <c r="Q97" s="249"/>
      <c r="R97" s="105"/>
      <c r="S97" s="273" t="s">
        <v>186</v>
      </c>
      <c r="T97" s="274"/>
    </row>
    <row r="98" spans="1:20" ht="15" customHeight="1" x14ac:dyDescent="0.2">
      <c r="A98" s="239"/>
      <c r="B98" s="262"/>
      <c r="C98" s="262"/>
      <c r="D98" s="95" t="s">
        <v>102</v>
      </c>
      <c r="E98" s="55" t="s">
        <v>108</v>
      </c>
      <c r="F98" s="55" t="s">
        <v>163</v>
      </c>
      <c r="G98" s="55" t="s">
        <v>164</v>
      </c>
      <c r="H98" s="247" t="s">
        <v>165</v>
      </c>
      <c r="I98" s="249"/>
      <c r="J98" s="55" t="s">
        <v>166</v>
      </c>
      <c r="K98" s="155" t="s">
        <v>156</v>
      </c>
      <c r="L98" s="155" t="s">
        <v>157</v>
      </c>
      <c r="M98" s="243"/>
      <c r="O98" s="55" t="s">
        <v>140</v>
      </c>
      <c r="P98" s="55" t="s">
        <v>141</v>
      </c>
      <c r="Q98" s="55" t="s">
        <v>142</v>
      </c>
      <c r="S98" s="55" t="s">
        <v>143</v>
      </c>
      <c r="T98" s="55" t="s">
        <v>144</v>
      </c>
    </row>
    <row r="99" spans="1:20" ht="15" customHeight="1" x14ac:dyDescent="0.2">
      <c r="A99" s="36" t="s">
        <v>54</v>
      </c>
      <c r="B99" s="37" t="s">
        <v>252</v>
      </c>
      <c r="C99" s="37"/>
      <c r="D99" s="95">
        <v>1</v>
      </c>
      <c r="E99" s="50"/>
      <c r="F99" s="50"/>
      <c r="G99" s="50"/>
      <c r="H99" s="100">
        <f>SUM(E99:G99)</f>
        <v>0</v>
      </c>
      <c r="I99" s="118"/>
      <c r="J99" s="50">
        <v>0</v>
      </c>
      <c r="K99" s="118"/>
      <c r="L99" s="118" t="s">
        <v>143</v>
      </c>
      <c r="M99" s="101">
        <f>J99*H99*D99</f>
        <v>0</v>
      </c>
      <c r="N99" s="141" t="str">
        <f>IF(H99&lt;&gt;0,IF(I99="","Define unit!",""),"")&amp;IF(H99&lt;&gt;0,IF(AND(I99="",K99="")," &amp; ",""),"")&amp;IF(H99&lt;&gt;0,IF(K99="","Allocate cost!",""),"")</f>
        <v/>
      </c>
      <c r="O99" s="97" t="str">
        <f t="shared" ref="O99" si="69">IF(K99="Internal",M99,"-")</f>
        <v>-</v>
      </c>
      <c r="P99" s="97" t="str">
        <f t="shared" ref="P99" si="70">IF(K99="Related",M99,"-")</f>
        <v>-</v>
      </c>
      <c r="Q99" s="97" t="str">
        <f t="shared" ref="Q99" si="71">IF(K99="External",M99,"-")</f>
        <v>-</v>
      </c>
      <c r="S99" s="97" t="str">
        <f t="shared" ref="S99:S100" si="72">IF($L99="Canadian",IF(OR($M99="",$M99=0),"-",$M99),"-")</f>
        <v>-</v>
      </c>
      <c r="T99" s="97" t="str">
        <f t="shared" ref="T99:T100" si="73">IF($L99="Non-Canadian",IF(OR($M99="",$M99=0),"-",$M99),"-")</f>
        <v>-</v>
      </c>
    </row>
    <row r="100" spans="1:20" ht="15" customHeight="1" x14ac:dyDescent="0.2">
      <c r="A100" s="36" t="s">
        <v>55</v>
      </c>
      <c r="B100" s="37" t="s">
        <v>205</v>
      </c>
      <c r="C100" s="37"/>
      <c r="D100" s="95">
        <v>1</v>
      </c>
      <c r="E100" s="50"/>
      <c r="F100" s="50"/>
      <c r="G100" s="50"/>
      <c r="H100" s="100">
        <f>SUM(E100:G100)</f>
        <v>0</v>
      </c>
      <c r="I100" s="118"/>
      <c r="J100" s="50">
        <v>0</v>
      </c>
      <c r="K100" s="118"/>
      <c r="L100" s="118" t="s">
        <v>143</v>
      </c>
      <c r="M100" s="101">
        <f>J100*H100*D100</f>
        <v>0</v>
      </c>
      <c r="N100" s="141" t="str">
        <f>IF(H100&lt;&gt;0,IF(I100="","Define unit!",""),"")&amp;IF(H100&lt;&gt;0,IF(AND(I100="",K100="")," &amp; ",""),"")&amp;IF(H100&lt;&gt;0,IF(K100="","Allocate cost!",""),"")</f>
        <v/>
      </c>
      <c r="O100" s="97" t="str">
        <f t="shared" ref="O100" si="74">IF(K100="Internal",M100,"-")</f>
        <v>-</v>
      </c>
      <c r="P100" s="97" t="str">
        <f t="shared" ref="P100" si="75">IF(K100="Related",M100,"-")</f>
        <v>-</v>
      </c>
      <c r="Q100" s="97" t="str">
        <f t="shared" ref="Q100" si="76">IF(K100="External",M100,"-")</f>
        <v>-</v>
      </c>
      <c r="S100" s="97" t="str">
        <f t="shared" si="72"/>
        <v>-</v>
      </c>
      <c r="T100" s="97" t="str">
        <f t="shared" si="73"/>
        <v>-</v>
      </c>
    </row>
    <row r="101" spans="1:20" s="3" customFormat="1" ht="15" customHeight="1" x14ac:dyDescent="0.25">
      <c r="A101" s="61" t="s">
        <v>10</v>
      </c>
      <c r="B101" s="63" t="s">
        <v>177</v>
      </c>
      <c r="C101" s="70"/>
      <c r="D101" s="263"/>
      <c r="E101" s="264"/>
      <c r="F101" s="264"/>
      <c r="G101" s="264"/>
      <c r="H101" s="264"/>
      <c r="I101" s="264"/>
      <c r="J101" s="264"/>
      <c r="K101" s="265"/>
      <c r="L101" s="113"/>
      <c r="M101" s="58">
        <f>ROUND(SUM(M99:M100),0)</f>
        <v>0</v>
      </c>
      <c r="N101" s="140"/>
      <c r="O101" s="99">
        <f>ROUND(SUM(O99:O100),0)</f>
        <v>0</v>
      </c>
      <c r="P101" s="99">
        <f>ROUND(SUM(P99:P100),0)</f>
        <v>0</v>
      </c>
      <c r="Q101" s="99">
        <f>ROUND(SUM(Q99:Q100),0)</f>
        <v>0</v>
      </c>
      <c r="R101" s="105"/>
      <c r="S101" s="99">
        <f>ROUND(SUM(S99:S100),0)</f>
        <v>0</v>
      </c>
      <c r="T101" s="99">
        <f>ROUND(SUM(T99:T100),0)</f>
        <v>0</v>
      </c>
    </row>
    <row r="102" spans="1:20" ht="15" customHeight="1" x14ac:dyDescent="0.2">
      <c r="A102" s="79"/>
      <c r="B102" s="34"/>
      <c r="C102" s="34"/>
      <c r="D102" s="35"/>
      <c r="E102" s="35"/>
      <c r="F102" s="35"/>
      <c r="G102" s="35"/>
      <c r="H102" s="35"/>
      <c r="I102" s="35"/>
      <c r="J102" s="35"/>
      <c r="K102" s="35"/>
      <c r="L102" s="35"/>
      <c r="M102" s="35"/>
    </row>
    <row r="103" spans="1:20" s="3" customFormat="1" ht="19.5" customHeight="1" x14ac:dyDescent="0.25">
      <c r="A103" s="59" t="s">
        <v>11</v>
      </c>
      <c r="B103" s="63" t="s">
        <v>178</v>
      </c>
      <c r="C103" s="64"/>
      <c r="D103" s="65"/>
      <c r="E103" s="65"/>
      <c r="F103" s="65"/>
      <c r="G103" s="65"/>
      <c r="H103" s="65"/>
      <c r="I103" s="65"/>
      <c r="J103" s="65"/>
      <c r="K103" s="65"/>
      <c r="L103" s="65"/>
      <c r="M103" s="66"/>
      <c r="N103" s="140"/>
      <c r="R103" s="105"/>
    </row>
    <row r="104" spans="1:20" ht="15" customHeight="1" x14ac:dyDescent="0.2">
      <c r="A104" s="238" t="s">
        <v>159</v>
      </c>
      <c r="B104" s="261" t="s">
        <v>137</v>
      </c>
      <c r="C104" s="261" t="s">
        <v>154</v>
      </c>
      <c r="D104" s="156" t="s">
        <v>101</v>
      </c>
      <c r="E104" s="48"/>
      <c r="F104" s="48"/>
      <c r="G104" s="48"/>
      <c r="H104" s="268" t="s">
        <v>161</v>
      </c>
      <c r="I104" s="269"/>
      <c r="J104" s="54" t="s">
        <v>162</v>
      </c>
      <c r="K104" s="154" t="s">
        <v>155</v>
      </c>
      <c r="L104" s="154" t="s">
        <v>155</v>
      </c>
      <c r="M104" s="242" t="s">
        <v>0</v>
      </c>
      <c r="O104" s="247" t="s">
        <v>185</v>
      </c>
      <c r="P104" s="248"/>
      <c r="Q104" s="249"/>
      <c r="S104" s="273" t="s">
        <v>186</v>
      </c>
      <c r="T104" s="274"/>
    </row>
    <row r="105" spans="1:20" s="6" customFormat="1" ht="15" customHeight="1" x14ac:dyDescent="0.2">
      <c r="A105" s="239"/>
      <c r="B105" s="262"/>
      <c r="C105" s="262"/>
      <c r="D105" s="95" t="s">
        <v>102</v>
      </c>
      <c r="E105" s="55" t="s">
        <v>108</v>
      </c>
      <c r="F105" s="55" t="s">
        <v>163</v>
      </c>
      <c r="G105" s="55" t="s">
        <v>164</v>
      </c>
      <c r="H105" s="247" t="s">
        <v>165</v>
      </c>
      <c r="I105" s="249"/>
      <c r="J105" s="55" t="s">
        <v>166</v>
      </c>
      <c r="K105" s="155" t="s">
        <v>156</v>
      </c>
      <c r="L105" s="155" t="s">
        <v>157</v>
      </c>
      <c r="M105" s="243"/>
      <c r="N105" s="140"/>
      <c r="O105" s="55" t="s">
        <v>140</v>
      </c>
      <c r="P105" s="55" t="s">
        <v>141</v>
      </c>
      <c r="Q105" s="55" t="s">
        <v>142</v>
      </c>
      <c r="R105" s="105"/>
      <c r="S105" s="55" t="s">
        <v>143</v>
      </c>
      <c r="T105" s="55" t="s">
        <v>144</v>
      </c>
    </row>
    <row r="106" spans="1:20" s="6" customFormat="1" ht="15" customHeight="1" x14ac:dyDescent="0.2">
      <c r="A106" s="36" t="s">
        <v>56</v>
      </c>
      <c r="B106" s="37" t="s">
        <v>206</v>
      </c>
      <c r="C106" s="37"/>
      <c r="D106" s="95">
        <v>1</v>
      </c>
      <c r="E106" s="50"/>
      <c r="F106" s="50"/>
      <c r="G106" s="50"/>
      <c r="H106" s="100">
        <f t="shared" ref="H106:H118" si="77">SUM(E106:G106)</f>
        <v>0</v>
      </c>
      <c r="I106" s="118"/>
      <c r="J106" s="50">
        <v>0</v>
      </c>
      <c r="K106" s="118"/>
      <c r="L106" s="118" t="s">
        <v>143</v>
      </c>
      <c r="M106" s="101">
        <f t="shared" ref="M106:M118" si="78">J106*H106*D106</f>
        <v>0</v>
      </c>
      <c r="N106" s="141" t="str">
        <f>IF(H106&lt;&gt;0,IF(I106="","Define unit!",""),"")&amp;IF(H106&lt;&gt;0,IF(AND(I106="",K106="")," &amp; ",""),"")&amp;IF(H106&lt;&gt;0,IF(K106="","Allocate cost!",""),"")</f>
        <v/>
      </c>
      <c r="O106" s="97" t="str">
        <f t="shared" ref="O106" si="79">IF(K106="Internal",M106,"-")</f>
        <v>-</v>
      </c>
      <c r="P106" s="97" t="str">
        <f t="shared" ref="P106" si="80">IF(K106="Related",M106,"-")</f>
        <v>-</v>
      </c>
      <c r="Q106" s="97" t="str">
        <f t="shared" ref="Q106" si="81">IF(K106="External",M106,"-")</f>
        <v>-</v>
      </c>
      <c r="R106" s="105"/>
      <c r="S106" s="97" t="str">
        <f t="shared" ref="S106:S118" si="82">IF($L106="Canadian",IF(OR($M106="",$M106=0),"-",$M106),"-")</f>
        <v>-</v>
      </c>
      <c r="T106" s="97" t="str">
        <f t="shared" ref="T106:T118" si="83">IF($L106="Non-Canadian",IF(OR($M106="",$M106=0),"-",$M106),"-")</f>
        <v>-</v>
      </c>
    </row>
    <row r="107" spans="1:20" s="5" customFormat="1" ht="15" customHeight="1" x14ac:dyDescent="0.2">
      <c r="A107" s="36" t="s">
        <v>57</v>
      </c>
      <c r="B107" s="37" t="s">
        <v>262</v>
      </c>
      <c r="C107" s="37"/>
      <c r="D107" s="95">
        <v>1</v>
      </c>
      <c r="E107" s="50"/>
      <c r="F107" s="50"/>
      <c r="G107" s="50"/>
      <c r="H107" s="100">
        <f t="shared" si="77"/>
        <v>0</v>
      </c>
      <c r="I107" s="118"/>
      <c r="J107" s="50">
        <v>0</v>
      </c>
      <c r="K107" s="118"/>
      <c r="L107" s="118" t="s">
        <v>143</v>
      </c>
      <c r="M107" s="101">
        <f t="shared" si="78"/>
        <v>0</v>
      </c>
      <c r="N107" s="141" t="str">
        <f t="shared" ref="N107:N118" si="84">IF(H107&lt;&gt;0,IF(I107="","Define unit!",""),"")&amp;IF(H107&lt;&gt;0,IF(AND(I107="",K107="")," &amp; ",""),"")&amp;IF(H107&lt;&gt;0,IF(K107="","Allocate cost!",""),"")</f>
        <v/>
      </c>
      <c r="O107" s="97" t="str">
        <f t="shared" ref="O107:O118" si="85">IF(K107="Internal",M107,"-")</f>
        <v>-</v>
      </c>
      <c r="P107" s="97" t="str">
        <f t="shared" ref="P107:P118" si="86">IF(K107="Related",M107,"-")</f>
        <v>-</v>
      </c>
      <c r="Q107" s="97" t="str">
        <f t="shared" ref="Q107:Q118" si="87">IF(K107="External",M107,"-")</f>
        <v>-</v>
      </c>
      <c r="R107" s="105"/>
      <c r="S107" s="97" t="str">
        <f t="shared" si="82"/>
        <v>-</v>
      </c>
      <c r="T107" s="97" t="str">
        <f t="shared" si="83"/>
        <v>-</v>
      </c>
    </row>
    <row r="108" spans="1:20" s="7" customFormat="1" ht="15" customHeight="1" x14ac:dyDescent="0.2">
      <c r="A108" s="36" t="s">
        <v>58</v>
      </c>
      <c r="B108" s="37" t="s">
        <v>261</v>
      </c>
      <c r="C108" s="37"/>
      <c r="D108" s="95">
        <v>1</v>
      </c>
      <c r="E108" s="50"/>
      <c r="F108" s="50"/>
      <c r="G108" s="50"/>
      <c r="H108" s="100">
        <f t="shared" si="77"/>
        <v>0</v>
      </c>
      <c r="I108" s="118"/>
      <c r="J108" s="50">
        <v>0</v>
      </c>
      <c r="K108" s="118"/>
      <c r="L108" s="118" t="s">
        <v>143</v>
      </c>
      <c r="M108" s="101">
        <f t="shared" si="78"/>
        <v>0</v>
      </c>
      <c r="N108" s="141" t="str">
        <f t="shared" si="84"/>
        <v/>
      </c>
      <c r="O108" s="97" t="str">
        <f t="shared" si="85"/>
        <v>-</v>
      </c>
      <c r="P108" s="97" t="str">
        <f t="shared" si="86"/>
        <v>-</v>
      </c>
      <c r="Q108" s="97" t="str">
        <f t="shared" si="87"/>
        <v>-</v>
      </c>
      <c r="R108" s="105"/>
      <c r="S108" s="97" t="str">
        <f t="shared" si="82"/>
        <v>-</v>
      </c>
      <c r="T108" s="97" t="str">
        <f t="shared" si="83"/>
        <v>-</v>
      </c>
    </row>
    <row r="109" spans="1:20" ht="15" customHeight="1" x14ac:dyDescent="0.2">
      <c r="A109" s="36" t="s">
        <v>59</v>
      </c>
      <c r="B109" s="37" t="s">
        <v>260</v>
      </c>
      <c r="C109" s="37"/>
      <c r="D109" s="95">
        <v>1</v>
      </c>
      <c r="E109" s="50"/>
      <c r="F109" s="50"/>
      <c r="G109" s="50"/>
      <c r="H109" s="100">
        <f t="shared" si="77"/>
        <v>0</v>
      </c>
      <c r="I109" s="118"/>
      <c r="J109" s="50">
        <v>0</v>
      </c>
      <c r="K109" s="118"/>
      <c r="L109" s="118" t="s">
        <v>143</v>
      </c>
      <c r="M109" s="101">
        <f t="shared" si="78"/>
        <v>0</v>
      </c>
      <c r="N109" s="141" t="str">
        <f t="shared" si="84"/>
        <v/>
      </c>
      <c r="O109" s="97" t="str">
        <f t="shared" si="85"/>
        <v>-</v>
      </c>
      <c r="P109" s="97" t="str">
        <f t="shared" si="86"/>
        <v>-</v>
      </c>
      <c r="Q109" s="97" t="str">
        <f t="shared" si="87"/>
        <v>-</v>
      </c>
      <c r="S109" s="97" t="str">
        <f t="shared" si="82"/>
        <v>-</v>
      </c>
      <c r="T109" s="97" t="str">
        <f t="shared" si="83"/>
        <v>-</v>
      </c>
    </row>
    <row r="110" spans="1:20" ht="15" customHeight="1" x14ac:dyDescent="0.2">
      <c r="A110" s="36" t="s">
        <v>60</v>
      </c>
      <c r="B110" s="37" t="s">
        <v>259</v>
      </c>
      <c r="C110" s="37"/>
      <c r="D110" s="95">
        <v>1</v>
      </c>
      <c r="E110" s="50"/>
      <c r="F110" s="50"/>
      <c r="G110" s="50"/>
      <c r="H110" s="100">
        <f t="shared" si="77"/>
        <v>0</v>
      </c>
      <c r="I110" s="118"/>
      <c r="J110" s="50">
        <v>0</v>
      </c>
      <c r="K110" s="118"/>
      <c r="L110" s="118" t="s">
        <v>143</v>
      </c>
      <c r="M110" s="101">
        <f t="shared" si="78"/>
        <v>0</v>
      </c>
      <c r="N110" s="141" t="str">
        <f t="shared" si="84"/>
        <v/>
      </c>
      <c r="O110" s="97" t="str">
        <f t="shared" si="85"/>
        <v>-</v>
      </c>
      <c r="P110" s="97" t="str">
        <f t="shared" si="86"/>
        <v>-</v>
      </c>
      <c r="Q110" s="97" t="str">
        <f t="shared" si="87"/>
        <v>-</v>
      </c>
      <c r="S110" s="97" t="str">
        <f t="shared" si="82"/>
        <v>-</v>
      </c>
      <c r="T110" s="97" t="str">
        <f t="shared" si="83"/>
        <v>-</v>
      </c>
    </row>
    <row r="111" spans="1:20" ht="15" customHeight="1" x14ac:dyDescent="0.2">
      <c r="A111" s="36" t="s">
        <v>61</v>
      </c>
      <c r="B111" s="37" t="s">
        <v>258</v>
      </c>
      <c r="C111" s="37"/>
      <c r="D111" s="95">
        <v>1</v>
      </c>
      <c r="E111" s="50"/>
      <c r="F111" s="50"/>
      <c r="G111" s="50"/>
      <c r="H111" s="100">
        <f t="shared" si="77"/>
        <v>0</v>
      </c>
      <c r="I111" s="118"/>
      <c r="J111" s="50">
        <v>0</v>
      </c>
      <c r="K111" s="118"/>
      <c r="L111" s="118" t="s">
        <v>143</v>
      </c>
      <c r="M111" s="101">
        <f t="shared" si="78"/>
        <v>0</v>
      </c>
      <c r="N111" s="141" t="str">
        <f t="shared" si="84"/>
        <v/>
      </c>
      <c r="O111" s="97" t="str">
        <f t="shared" si="85"/>
        <v>-</v>
      </c>
      <c r="P111" s="97" t="str">
        <f t="shared" si="86"/>
        <v>-</v>
      </c>
      <c r="Q111" s="97" t="str">
        <f t="shared" si="87"/>
        <v>-</v>
      </c>
      <c r="S111" s="97" t="str">
        <f t="shared" si="82"/>
        <v>-</v>
      </c>
      <c r="T111" s="97" t="str">
        <f t="shared" si="83"/>
        <v>-</v>
      </c>
    </row>
    <row r="112" spans="1:20" ht="15" customHeight="1" x14ac:dyDescent="0.2">
      <c r="A112" s="52" t="s">
        <v>118</v>
      </c>
      <c r="B112" s="37" t="s">
        <v>257</v>
      </c>
      <c r="C112" s="37"/>
      <c r="D112" s="95">
        <v>1</v>
      </c>
      <c r="E112" s="50"/>
      <c r="F112" s="50"/>
      <c r="G112" s="50"/>
      <c r="H112" s="100">
        <f t="shared" si="77"/>
        <v>0</v>
      </c>
      <c r="I112" s="118"/>
      <c r="J112" s="50">
        <v>0</v>
      </c>
      <c r="K112" s="118"/>
      <c r="L112" s="118" t="s">
        <v>143</v>
      </c>
      <c r="M112" s="101">
        <f t="shared" si="78"/>
        <v>0</v>
      </c>
      <c r="N112" s="141" t="str">
        <f t="shared" si="84"/>
        <v/>
      </c>
      <c r="O112" s="97" t="str">
        <f t="shared" si="85"/>
        <v>-</v>
      </c>
      <c r="P112" s="97" t="str">
        <f t="shared" si="86"/>
        <v>-</v>
      </c>
      <c r="Q112" s="97" t="str">
        <f t="shared" si="87"/>
        <v>-</v>
      </c>
      <c r="S112" s="97" t="str">
        <f t="shared" si="82"/>
        <v>-</v>
      </c>
      <c r="T112" s="97" t="str">
        <f t="shared" si="83"/>
        <v>-</v>
      </c>
    </row>
    <row r="113" spans="1:20" ht="15" customHeight="1" x14ac:dyDescent="0.2">
      <c r="A113" s="52" t="s">
        <v>129</v>
      </c>
      <c r="B113" s="37" t="s">
        <v>256</v>
      </c>
      <c r="C113" s="37"/>
      <c r="D113" s="95">
        <v>1</v>
      </c>
      <c r="E113" s="50"/>
      <c r="F113" s="50"/>
      <c r="G113" s="50"/>
      <c r="H113" s="100">
        <f t="shared" si="77"/>
        <v>0</v>
      </c>
      <c r="I113" s="118"/>
      <c r="J113" s="50">
        <v>0</v>
      </c>
      <c r="K113" s="118"/>
      <c r="L113" s="118" t="s">
        <v>143</v>
      </c>
      <c r="M113" s="101">
        <f t="shared" si="78"/>
        <v>0</v>
      </c>
      <c r="N113" s="141" t="str">
        <f t="shared" si="84"/>
        <v/>
      </c>
      <c r="O113" s="97" t="str">
        <f t="shared" si="85"/>
        <v>-</v>
      </c>
      <c r="P113" s="97" t="str">
        <f t="shared" si="86"/>
        <v>-</v>
      </c>
      <c r="Q113" s="97" t="str">
        <f t="shared" si="87"/>
        <v>-</v>
      </c>
      <c r="S113" s="97" t="str">
        <f t="shared" si="82"/>
        <v>-</v>
      </c>
      <c r="T113" s="97" t="str">
        <f t="shared" si="83"/>
        <v>-</v>
      </c>
    </row>
    <row r="114" spans="1:20" ht="15" customHeight="1" x14ac:dyDescent="0.2">
      <c r="A114" s="52" t="s">
        <v>119</v>
      </c>
      <c r="B114" s="37" t="s">
        <v>255</v>
      </c>
      <c r="C114" s="37"/>
      <c r="D114" s="95">
        <v>1</v>
      </c>
      <c r="E114" s="50"/>
      <c r="F114" s="50"/>
      <c r="G114" s="50"/>
      <c r="H114" s="100">
        <f t="shared" si="77"/>
        <v>0</v>
      </c>
      <c r="I114" s="118"/>
      <c r="J114" s="50">
        <v>0</v>
      </c>
      <c r="K114" s="118"/>
      <c r="L114" s="118" t="s">
        <v>143</v>
      </c>
      <c r="M114" s="101">
        <f t="shared" si="78"/>
        <v>0</v>
      </c>
      <c r="N114" s="141" t="str">
        <f t="shared" si="84"/>
        <v/>
      </c>
      <c r="O114" s="97" t="str">
        <f t="shared" si="85"/>
        <v>-</v>
      </c>
      <c r="P114" s="97" t="str">
        <f t="shared" si="86"/>
        <v>-</v>
      </c>
      <c r="Q114" s="97" t="str">
        <f t="shared" si="87"/>
        <v>-</v>
      </c>
      <c r="S114" s="97" t="str">
        <f t="shared" si="82"/>
        <v>-</v>
      </c>
      <c r="T114" s="97" t="str">
        <f t="shared" si="83"/>
        <v>-</v>
      </c>
    </row>
    <row r="115" spans="1:20" ht="15" customHeight="1" x14ac:dyDescent="0.2">
      <c r="A115" s="52" t="s">
        <v>120</v>
      </c>
      <c r="B115" s="37" t="s">
        <v>254</v>
      </c>
      <c r="C115" s="37"/>
      <c r="D115" s="95">
        <v>1</v>
      </c>
      <c r="E115" s="50"/>
      <c r="F115" s="50"/>
      <c r="G115" s="50"/>
      <c r="H115" s="100">
        <f t="shared" si="77"/>
        <v>0</v>
      </c>
      <c r="I115" s="118"/>
      <c r="J115" s="50">
        <v>0</v>
      </c>
      <c r="K115" s="118"/>
      <c r="L115" s="118" t="s">
        <v>143</v>
      </c>
      <c r="M115" s="101">
        <f t="shared" si="78"/>
        <v>0</v>
      </c>
      <c r="N115" s="141" t="str">
        <f t="shared" si="84"/>
        <v/>
      </c>
      <c r="O115" s="97" t="str">
        <f t="shared" si="85"/>
        <v>-</v>
      </c>
      <c r="P115" s="97" t="str">
        <f t="shared" si="86"/>
        <v>-</v>
      </c>
      <c r="Q115" s="97" t="str">
        <f t="shared" si="87"/>
        <v>-</v>
      </c>
      <c r="S115" s="97" t="str">
        <f t="shared" si="82"/>
        <v>-</v>
      </c>
      <c r="T115" s="97" t="str">
        <f t="shared" si="83"/>
        <v>-</v>
      </c>
    </row>
    <row r="116" spans="1:20" ht="15" customHeight="1" x14ac:dyDescent="0.2">
      <c r="A116" s="52" t="s">
        <v>121</v>
      </c>
      <c r="B116" s="37" t="s">
        <v>253</v>
      </c>
      <c r="C116" s="37"/>
      <c r="D116" s="95">
        <v>1</v>
      </c>
      <c r="E116" s="50"/>
      <c r="F116" s="50"/>
      <c r="G116" s="50"/>
      <c r="H116" s="100">
        <f t="shared" si="77"/>
        <v>0</v>
      </c>
      <c r="I116" s="118"/>
      <c r="J116" s="50">
        <v>0</v>
      </c>
      <c r="K116" s="118"/>
      <c r="L116" s="118" t="s">
        <v>143</v>
      </c>
      <c r="M116" s="101">
        <f t="shared" si="78"/>
        <v>0</v>
      </c>
      <c r="N116" s="141" t="str">
        <f t="shared" si="84"/>
        <v/>
      </c>
      <c r="O116" s="97" t="str">
        <f t="shared" si="85"/>
        <v>-</v>
      </c>
      <c r="P116" s="97" t="str">
        <f t="shared" si="86"/>
        <v>-</v>
      </c>
      <c r="Q116" s="97" t="str">
        <f t="shared" si="87"/>
        <v>-</v>
      </c>
      <c r="S116" s="97" t="str">
        <f t="shared" si="82"/>
        <v>-</v>
      </c>
      <c r="T116" s="97" t="str">
        <f t="shared" si="83"/>
        <v>-</v>
      </c>
    </row>
    <row r="117" spans="1:20" ht="15" customHeight="1" x14ac:dyDescent="0.2">
      <c r="A117" s="52" t="s">
        <v>122</v>
      </c>
      <c r="B117" s="37" t="s">
        <v>263</v>
      </c>
      <c r="C117" s="37"/>
      <c r="D117" s="95">
        <v>1</v>
      </c>
      <c r="E117" s="50"/>
      <c r="F117" s="50"/>
      <c r="G117" s="50"/>
      <c r="H117" s="100">
        <f t="shared" si="77"/>
        <v>0</v>
      </c>
      <c r="I117" s="118"/>
      <c r="J117" s="50">
        <v>0</v>
      </c>
      <c r="K117" s="118"/>
      <c r="L117" s="118" t="s">
        <v>143</v>
      </c>
      <c r="M117" s="101">
        <f t="shared" si="78"/>
        <v>0</v>
      </c>
      <c r="N117" s="141" t="str">
        <f t="shared" si="84"/>
        <v/>
      </c>
      <c r="O117" s="97" t="str">
        <f t="shared" si="85"/>
        <v>-</v>
      </c>
      <c r="P117" s="97" t="str">
        <f t="shared" si="86"/>
        <v>-</v>
      </c>
      <c r="Q117" s="97" t="str">
        <f t="shared" si="87"/>
        <v>-</v>
      </c>
      <c r="S117" s="97" t="str">
        <f t="shared" si="82"/>
        <v>-</v>
      </c>
      <c r="T117" s="97" t="str">
        <f t="shared" si="83"/>
        <v>-</v>
      </c>
    </row>
    <row r="118" spans="1:20" ht="15" customHeight="1" x14ac:dyDescent="0.2">
      <c r="A118" s="36" t="s">
        <v>62</v>
      </c>
      <c r="B118" s="37" t="s">
        <v>205</v>
      </c>
      <c r="C118" s="37"/>
      <c r="D118" s="95">
        <v>1</v>
      </c>
      <c r="E118" s="50"/>
      <c r="F118" s="50"/>
      <c r="G118" s="50"/>
      <c r="H118" s="100">
        <f t="shared" si="77"/>
        <v>0</v>
      </c>
      <c r="I118" s="118"/>
      <c r="J118" s="50">
        <v>0</v>
      </c>
      <c r="K118" s="118"/>
      <c r="L118" s="118" t="s">
        <v>143</v>
      </c>
      <c r="M118" s="101">
        <f t="shared" si="78"/>
        <v>0</v>
      </c>
      <c r="N118" s="141" t="str">
        <f t="shared" si="84"/>
        <v/>
      </c>
      <c r="O118" s="97" t="str">
        <f t="shared" si="85"/>
        <v>-</v>
      </c>
      <c r="P118" s="97" t="str">
        <f t="shared" si="86"/>
        <v>-</v>
      </c>
      <c r="Q118" s="97" t="str">
        <f t="shared" si="87"/>
        <v>-</v>
      </c>
      <c r="S118" s="97" t="str">
        <f t="shared" si="82"/>
        <v>-</v>
      </c>
      <c r="T118" s="97" t="str">
        <f t="shared" si="83"/>
        <v>-</v>
      </c>
    </row>
    <row r="119" spans="1:20" s="3" customFormat="1" ht="15" customHeight="1" x14ac:dyDescent="0.25">
      <c r="A119" s="61" t="s">
        <v>11</v>
      </c>
      <c r="B119" s="62" t="s">
        <v>179</v>
      </c>
      <c r="C119" s="62"/>
      <c r="D119" s="270"/>
      <c r="E119" s="271"/>
      <c r="F119" s="271"/>
      <c r="G119" s="271"/>
      <c r="H119" s="271"/>
      <c r="I119" s="271"/>
      <c r="J119" s="271"/>
      <c r="K119" s="272"/>
      <c r="L119" s="110"/>
      <c r="M119" s="58">
        <f>ROUND(SUM(M106:M118),0)</f>
        <v>0</v>
      </c>
      <c r="N119" s="140"/>
      <c r="O119" s="99">
        <f>ROUND(SUM(O106:O118),0)</f>
        <v>0</v>
      </c>
      <c r="P119" s="99">
        <f>ROUND(SUM(P106:P118),0)</f>
        <v>0</v>
      </c>
      <c r="Q119" s="99">
        <f>ROUND(SUM(Q106:Q118),0)</f>
        <v>0</v>
      </c>
      <c r="R119" s="105"/>
      <c r="S119" s="99">
        <f>ROUND(SUM(S106:S118),0)</f>
        <v>0</v>
      </c>
      <c r="T119" s="99">
        <f>ROUND(SUM(T106:T118),0)</f>
        <v>0</v>
      </c>
    </row>
    <row r="120" spans="1:20" ht="15" customHeight="1" thickBot="1" x14ac:dyDescent="0.25">
      <c r="A120" s="9"/>
      <c r="B120" s="5"/>
      <c r="C120" s="5"/>
      <c r="D120" s="15"/>
      <c r="E120" s="15"/>
      <c r="F120" s="15"/>
      <c r="G120" s="15"/>
      <c r="H120" s="15"/>
      <c r="I120" s="15"/>
      <c r="J120" s="15"/>
      <c r="K120" s="15"/>
      <c r="L120" s="15"/>
      <c r="M120" s="42"/>
    </row>
    <row r="121" spans="1:20" s="33" customFormat="1" ht="23.25" customHeight="1" thickTop="1" thickBot="1" x14ac:dyDescent="0.25">
      <c r="A121" s="32" t="s">
        <v>194</v>
      </c>
      <c r="B121" s="12"/>
      <c r="C121" s="12"/>
      <c r="D121" s="12"/>
      <c r="E121" s="12"/>
      <c r="F121" s="12"/>
      <c r="G121" s="12"/>
      <c r="H121" s="12"/>
      <c r="I121" s="12"/>
      <c r="J121" s="12"/>
      <c r="K121" s="12"/>
      <c r="L121" s="12"/>
      <c r="M121" s="28"/>
      <c r="N121" s="140"/>
      <c r="R121" s="105"/>
    </row>
    <row r="122" spans="1:20" ht="15" customHeight="1" thickTop="1" x14ac:dyDescent="0.2">
      <c r="A122" s="5"/>
      <c r="B122" s="5"/>
      <c r="C122" s="5"/>
      <c r="D122" s="15"/>
      <c r="E122" s="15"/>
      <c r="F122" s="15"/>
      <c r="G122" s="15"/>
      <c r="H122" s="15"/>
      <c r="I122" s="15"/>
      <c r="J122" s="15"/>
      <c r="K122" s="15"/>
      <c r="L122" s="15"/>
      <c r="M122" s="42"/>
    </row>
    <row r="123" spans="1:20" s="3" customFormat="1" ht="19.5" customHeight="1" x14ac:dyDescent="0.25">
      <c r="A123" s="59" t="s">
        <v>12</v>
      </c>
      <c r="B123" s="63" t="s">
        <v>183</v>
      </c>
      <c r="C123" s="64"/>
      <c r="D123" s="65"/>
      <c r="E123" s="65"/>
      <c r="F123" s="65"/>
      <c r="G123" s="65"/>
      <c r="H123" s="65"/>
      <c r="I123" s="65"/>
      <c r="J123" s="65"/>
      <c r="K123" s="65"/>
      <c r="L123" s="65"/>
      <c r="M123" s="66"/>
      <c r="N123" s="140"/>
      <c r="R123" s="105"/>
    </row>
    <row r="124" spans="1:20" s="3" customFormat="1" ht="14.25" customHeight="1" x14ac:dyDescent="0.25">
      <c r="A124" s="157"/>
      <c r="B124" s="275" t="s">
        <v>320</v>
      </c>
      <c r="C124" s="276"/>
      <c r="D124" s="276"/>
      <c r="E124" s="276"/>
      <c r="F124" s="276"/>
      <c r="G124" s="276"/>
      <c r="H124" s="276"/>
      <c r="I124" s="276"/>
      <c r="J124" s="276"/>
      <c r="K124" s="276"/>
      <c r="L124" s="276"/>
      <c r="M124" s="277"/>
      <c r="N124" s="140"/>
      <c r="R124" s="105"/>
    </row>
    <row r="125" spans="1:20" ht="15" customHeight="1" x14ac:dyDescent="0.2">
      <c r="A125" s="238" t="s">
        <v>159</v>
      </c>
      <c r="B125" s="261" t="s">
        <v>137</v>
      </c>
      <c r="C125" s="253" t="s">
        <v>113</v>
      </c>
      <c r="D125" s="254"/>
      <c r="E125" s="254"/>
      <c r="F125" s="255"/>
      <c r="G125" s="108" t="s">
        <v>187</v>
      </c>
      <c r="H125" s="268" t="s">
        <v>188</v>
      </c>
      <c r="I125" s="269"/>
      <c r="J125" s="108" t="s">
        <v>162</v>
      </c>
      <c r="K125" s="154" t="s">
        <v>155</v>
      </c>
      <c r="L125" s="154" t="s">
        <v>155</v>
      </c>
      <c r="M125" s="242" t="s">
        <v>0</v>
      </c>
      <c r="O125" s="247" t="s">
        <v>185</v>
      </c>
      <c r="P125" s="248"/>
      <c r="Q125" s="249"/>
      <c r="S125" s="273" t="s">
        <v>186</v>
      </c>
      <c r="T125" s="274"/>
    </row>
    <row r="126" spans="1:20" s="74" customFormat="1" ht="15" customHeight="1" x14ac:dyDescent="0.2">
      <c r="A126" s="239"/>
      <c r="B126" s="262"/>
      <c r="C126" s="244" t="s">
        <v>287</v>
      </c>
      <c r="D126" s="245"/>
      <c r="E126" s="245"/>
      <c r="F126" s="246"/>
      <c r="G126" s="72" t="s">
        <v>189</v>
      </c>
      <c r="H126" s="285" t="s">
        <v>165</v>
      </c>
      <c r="I126" s="286"/>
      <c r="J126" s="195" t="s">
        <v>190</v>
      </c>
      <c r="K126" s="155" t="s">
        <v>156</v>
      </c>
      <c r="L126" s="155" t="s">
        <v>157</v>
      </c>
      <c r="M126" s="243"/>
      <c r="N126" s="140"/>
      <c r="O126" s="55" t="s">
        <v>140</v>
      </c>
      <c r="P126" s="55" t="s">
        <v>141</v>
      </c>
      <c r="Q126" s="55" t="s">
        <v>142</v>
      </c>
      <c r="R126" s="105"/>
      <c r="S126" s="55" t="s">
        <v>143</v>
      </c>
      <c r="T126" s="55" t="s">
        <v>144</v>
      </c>
    </row>
    <row r="127" spans="1:20" s="6" customFormat="1" ht="15" customHeight="1" x14ac:dyDescent="0.2">
      <c r="A127" s="36" t="s">
        <v>63</v>
      </c>
      <c r="B127" s="57" t="s">
        <v>264</v>
      </c>
      <c r="C127" s="258"/>
      <c r="D127" s="259"/>
      <c r="E127" s="259"/>
      <c r="F127" s="260"/>
      <c r="G127" s="50">
        <v>1</v>
      </c>
      <c r="H127" s="100">
        <v>0</v>
      </c>
      <c r="I127" s="118"/>
      <c r="J127" s="50">
        <v>0</v>
      </c>
      <c r="K127" s="118"/>
      <c r="L127" s="118" t="s">
        <v>143</v>
      </c>
      <c r="M127" s="51">
        <f t="shared" ref="M127:M128" si="88">G127*H127*J127</f>
        <v>0</v>
      </c>
      <c r="N127" s="141" t="str">
        <f>IF(H127&lt;&gt;0,IF(I127="","Define unit!",""),"")&amp;IF(H127&lt;&gt;0,IF(AND(I127="",K127="")," &amp; ",""),"")&amp;IF(H127&lt;&gt;0,IF(K127="","Allocate cost!",""),"")</f>
        <v/>
      </c>
      <c r="O127" s="97" t="str">
        <f t="shared" ref="O127" si="89">IF(K127="Internal",M127,"-")</f>
        <v>-</v>
      </c>
      <c r="P127" s="97" t="str">
        <f t="shared" ref="P127" si="90">IF(K127="Related",M127,"-")</f>
        <v>-</v>
      </c>
      <c r="Q127" s="97" t="str">
        <f t="shared" ref="Q127" si="91">IF(K127="External",M127,"-")</f>
        <v>-</v>
      </c>
      <c r="R127" s="105"/>
      <c r="S127" s="97" t="str">
        <f t="shared" ref="S127:S134" si="92">IF($L127="Canadian",IF(OR($M127="",$M127=0),"-",$M127),"-")</f>
        <v>-</v>
      </c>
      <c r="T127" s="97" t="str">
        <f t="shared" ref="T127:T134" si="93">IF($L127="Non-Canadian",IF(OR($M127="",$M127=0),"-",$M127),"-")</f>
        <v>-</v>
      </c>
    </row>
    <row r="128" spans="1:20" s="8" customFormat="1" ht="15" customHeight="1" x14ac:dyDescent="0.2">
      <c r="A128" s="36" t="s">
        <v>64</v>
      </c>
      <c r="B128" s="37" t="s">
        <v>265</v>
      </c>
      <c r="C128" s="258"/>
      <c r="D128" s="259"/>
      <c r="E128" s="259"/>
      <c r="F128" s="260"/>
      <c r="G128" s="50">
        <v>1</v>
      </c>
      <c r="H128" s="100">
        <v>0</v>
      </c>
      <c r="I128" s="118"/>
      <c r="J128" s="50">
        <v>0</v>
      </c>
      <c r="K128" s="118"/>
      <c r="L128" s="118" t="s">
        <v>143</v>
      </c>
      <c r="M128" s="51">
        <f t="shared" si="88"/>
        <v>0</v>
      </c>
      <c r="N128" s="141" t="str">
        <f t="shared" ref="N128:N134" si="94">IF(H128&lt;&gt;0,IF(I128="","Define unit!",""),"")&amp;IF(H128&lt;&gt;0,IF(AND(I128="",K128="")," &amp; ",""),"")&amp;IF(H128&lt;&gt;0,IF(K128="","Allocate cost!",""),"")</f>
        <v/>
      </c>
      <c r="O128" s="97" t="str">
        <f t="shared" ref="O128:O134" si="95">IF(K128="Internal",M128,"-")</f>
        <v>-</v>
      </c>
      <c r="P128" s="97" t="str">
        <f t="shared" ref="P128:P134" si="96">IF(K128="Related",M128,"-")</f>
        <v>-</v>
      </c>
      <c r="Q128" s="97" t="str">
        <f t="shared" ref="Q128:Q134" si="97">IF(K128="External",M128,"-")</f>
        <v>-</v>
      </c>
      <c r="R128" s="105"/>
      <c r="S128" s="97" t="str">
        <f t="shared" si="92"/>
        <v>-</v>
      </c>
      <c r="T128" s="97" t="str">
        <f t="shared" si="93"/>
        <v>-</v>
      </c>
    </row>
    <row r="129" spans="1:20" ht="15" customHeight="1" x14ac:dyDescent="0.2">
      <c r="A129" s="36" t="s">
        <v>65</v>
      </c>
      <c r="B129" s="37" t="s">
        <v>266</v>
      </c>
      <c r="C129" s="258"/>
      <c r="D129" s="259"/>
      <c r="E129" s="259"/>
      <c r="F129" s="260"/>
      <c r="G129" s="50">
        <v>1</v>
      </c>
      <c r="H129" s="100">
        <v>0</v>
      </c>
      <c r="I129" s="118"/>
      <c r="J129" s="50">
        <v>0</v>
      </c>
      <c r="K129" s="118"/>
      <c r="L129" s="118" t="s">
        <v>143</v>
      </c>
      <c r="M129" s="51">
        <f t="shared" ref="M129:M134" si="98">G129*H129*J129</f>
        <v>0</v>
      </c>
      <c r="N129" s="141" t="str">
        <f t="shared" si="94"/>
        <v/>
      </c>
      <c r="O129" s="97" t="str">
        <f t="shared" si="95"/>
        <v>-</v>
      </c>
      <c r="P129" s="97" t="str">
        <f t="shared" si="96"/>
        <v>-</v>
      </c>
      <c r="Q129" s="97" t="str">
        <f t="shared" si="97"/>
        <v>-</v>
      </c>
      <c r="S129" s="97" t="str">
        <f t="shared" si="92"/>
        <v>-</v>
      </c>
      <c r="T129" s="97" t="str">
        <f t="shared" si="93"/>
        <v>-</v>
      </c>
    </row>
    <row r="130" spans="1:20" ht="15" customHeight="1" x14ac:dyDescent="0.2">
      <c r="A130" s="36" t="s">
        <v>66</v>
      </c>
      <c r="B130" s="37" t="s">
        <v>267</v>
      </c>
      <c r="C130" s="258"/>
      <c r="D130" s="259"/>
      <c r="E130" s="259"/>
      <c r="F130" s="260"/>
      <c r="G130" s="50">
        <v>1</v>
      </c>
      <c r="H130" s="100">
        <v>0</v>
      </c>
      <c r="I130" s="118"/>
      <c r="J130" s="50">
        <v>0</v>
      </c>
      <c r="K130" s="118"/>
      <c r="L130" s="118" t="s">
        <v>143</v>
      </c>
      <c r="M130" s="51">
        <f t="shared" si="98"/>
        <v>0</v>
      </c>
      <c r="N130" s="141" t="str">
        <f t="shared" si="94"/>
        <v/>
      </c>
      <c r="O130" s="97" t="str">
        <f t="shared" si="95"/>
        <v>-</v>
      </c>
      <c r="P130" s="97" t="str">
        <f t="shared" si="96"/>
        <v>-</v>
      </c>
      <c r="Q130" s="97" t="str">
        <f t="shared" si="97"/>
        <v>-</v>
      </c>
      <c r="S130" s="97" t="str">
        <f t="shared" si="92"/>
        <v>-</v>
      </c>
      <c r="T130" s="97" t="str">
        <f t="shared" si="93"/>
        <v>-</v>
      </c>
    </row>
    <row r="131" spans="1:20" ht="15" customHeight="1" x14ac:dyDescent="0.2">
      <c r="A131" s="36" t="s">
        <v>67</v>
      </c>
      <c r="B131" s="37" t="s">
        <v>268</v>
      </c>
      <c r="C131" s="258"/>
      <c r="D131" s="259"/>
      <c r="E131" s="259"/>
      <c r="F131" s="260"/>
      <c r="G131" s="50">
        <v>1</v>
      </c>
      <c r="H131" s="100">
        <v>0</v>
      </c>
      <c r="I131" s="118"/>
      <c r="J131" s="50">
        <v>0</v>
      </c>
      <c r="K131" s="118"/>
      <c r="L131" s="118" t="s">
        <v>143</v>
      </c>
      <c r="M131" s="51">
        <f t="shared" si="98"/>
        <v>0</v>
      </c>
      <c r="N131" s="141" t="str">
        <f t="shared" si="94"/>
        <v/>
      </c>
      <c r="O131" s="97" t="str">
        <f t="shared" si="95"/>
        <v>-</v>
      </c>
      <c r="P131" s="97" t="str">
        <f t="shared" si="96"/>
        <v>-</v>
      </c>
      <c r="Q131" s="97" t="str">
        <f t="shared" si="97"/>
        <v>-</v>
      </c>
      <c r="S131" s="97" t="str">
        <f t="shared" si="92"/>
        <v>-</v>
      </c>
      <c r="T131" s="97" t="str">
        <f t="shared" si="93"/>
        <v>-</v>
      </c>
    </row>
    <row r="132" spans="1:20" ht="15" customHeight="1" x14ac:dyDescent="0.2">
      <c r="A132" s="36" t="s">
        <v>68</v>
      </c>
      <c r="B132" s="37" t="s">
        <v>269</v>
      </c>
      <c r="C132" s="258"/>
      <c r="D132" s="259"/>
      <c r="E132" s="259"/>
      <c r="F132" s="260"/>
      <c r="G132" s="50">
        <v>1</v>
      </c>
      <c r="H132" s="100">
        <v>0</v>
      </c>
      <c r="I132" s="118"/>
      <c r="J132" s="50">
        <v>0</v>
      </c>
      <c r="K132" s="118"/>
      <c r="L132" s="118" t="s">
        <v>143</v>
      </c>
      <c r="M132" s="51">
        <f t="shared" si="98"/>
        <v>0</v>
      </c>
      <c r="N132" s="141" t="str">
        <f t="shared" si="94"/>
        <v/>
      </c>
      <c r="O132" s="97" t="str">
        <f t="shared" si="95"/>
        <v>-</v>
      </c>
      <c r="P132" s="97" t="str">
        <f t="shared" si="96"/>
        <v>-</v>
      </c>
      <c r="Q132" s="97" t="str">
        <f t="shared" si="97"/>
        <v>-</v>
      </c>
      <c r="S132" s="97" t="str">
        <f t="shared" si="92"/>
        <v>-</v>
      </c>
      <c r="T132" s="97" t="str">
        <f t="shared" si="93"/>
        <v>-</v>
      </c>
    </row>
    <row r="133" spans="1:20" ht="15" customHeight="1" x14ac:dyDescent="0.2">
      <c r="A133" s="36" t="s">
        <v>69</v>
      </c>
      <c r="B133" s="37" t="s">
        <v>270</v>
      </c>
      <c r="C133" s="258"/>
      <c r="D133" s="259"/>
      <c r="E133" s="259"/>
      <c r="F133" s="260"/>
      <c r="G133" s="50">
        <v>1</v>
      </c>
      <c r="H133" s="100">
        <v>0</v>
      </c>
      <c r="I133" s="118"/>
      <c r="J133" s="50">
        <v>0</v>
      </c>
      <c r="K133" s="118"/>
      <c r="L133" s="118" t="s">
        <v>143</v>
      </c>
      <c r="M133" s="51">
        <f t="shared" si="98"/>
        <v>0</v>
      </c>
      <c r="N133" s="141" t="str">
        <f t="shared" si="94"/>
        <v/>
      </c>
      <c r="O133" s="97" t="str">
        <f t="shared" si="95"/>
        <v>-</v>
      </c>
      <c r="P133" s="97" t="str">
        <f t="shared" si="96"/>
        <v>-</v>
      </c>
      <c r="Q133" s="97" t="str">
        <f t="shared" si="97"/>
        <v>-</v>
      </c>
      <c r="S133" s="97" t="str">
        <f t="shared" si="92"/>
        <v>-</v>
      </c>
      <c r="T133" s="97" t="str">
        <f t="shared" si="93"/>
        <v>-</v>
      </c>
    </row>
    <row r="134" spans="1:20" ht="15" customHeight="1" x14ac:dyDescent="0.2">
      <c r="A134" s="36" t="s">
        <v>70</v>
      </c>
      <c r="B134" s="37" t="s">
        <v>205</v>
      </c>
      <c r="C134" s="258"/>
      <c r="D134" s="259"/>
      <c r="E134" s="259"/>
      <c r="F134" s="260"/>
      <c r="G134" s="50">
        <v>1</v>
      </c>
      <c r="H134" s="100">
        <v>0</v>
      </c>
      <c r="I134" s="118"/>
      <c r="J134" s="50">
        <v>0</v>
      </c>
      <c r="K134" s="118"/>
      <c r="L134" s="118" t="s">
        <v>143</v>
      </c>
      <c r="M134" s="51">
        <f t="shared" si="98"/>
        <v>0</v>
      </c>
      <c r="N134" s="141" t="str">
        <f t="shared" si="94"/>
        <v/>
      </c>
      <c r="O134" s="97" t="str">
        <f t="shared" si="95"/>
        <v>-</v>
      </c>
      <c r="P134" s="97" t="str">
        <f t="shared" si="96"/>
        <v>-</v>
      </c>
      <c r="Q134" s="97" t="str">
        <f t="shared" si="97"/>
        <v>-</v>
      </c>
      <c r="S134" s="97" t="str">
        <f t="shared" si="92"/>
        <v>-</v>
      </c>
      <c r="T134" s="97" t="str">
        <f t="shared" si="93"/>
        <v>-</v>
      </c>
    </row>
    <row r="135" spans="1:20" s="3" customFormat="1" ht="15" customHeight="1" x14ac:dyDescent="0.25">
      <c r="A135" s="61" t="s">
        <v>12</v>
      </c>
      <c r="B135" s="62" t="s">
        <v>184</v>
      </c>
      <c r="C135" s="63"/>
      <c r="D135" s="287"/>
      <c r="E135" s="287"/>
      <c r="F135" s="288"/>
      <c r="G135" s="268"/>
      <c r="H135" s="281"/>
      <c r="I135" s="281"/>
      <c r="J135" s="281"/>
      <c r="K135" s="269"/>
      <c r="L135" s="114"/>
      <c r="M135" s="58">
        <f>ROUND(SUM(M127:M134),0)</f>
        <v>0</v>
      </c>
      <c r="N135" s="140"/>
      <c r="O135" s="98">
        <f>ROUND(SUM(O127:O134),0)</f>
        <v>0</v>
      </c>
      <c r="P135" s="98">
        <f>ROUND(SUM(P127:P134),0)</f>
        <v>0</v>
      </c>
      <c r="Q135" s="98">
        <f>ROUND(SUM(Q127:Q134),0)</f>
        <v>0</v>
      </c>
      <c r="R135" s="105"/>
      <c r="S135" s="98">
        <f>ROUND(SUM(S127:S134),0)</f>
        <v>0</v>
      </c>
      <c r="T135" s="98">
        <f>ROUND(SUM(T127:T134),0)</f>
        <v>0</v>
      </c>
    </row>
    <row r="136" spans="1:20" s="2" customFormat="1" ht="15" customHeight="1" x14ac:dyDescent="0.2">
      <c r="A136" s="19"/>
      <c r="B136" s="20"/>
      <c r="C136" s="20"/>
      <c r="D136" s="29"/>
      <c r="E136" s="30"/>
      <c r="F136" s="30"/>
      <c r="G136" s="30"/>
      <c r="H136" s="30"/>
      <c r="I136" s="30"/>
      <c r="J136" s="30"/>
      <c r="K136" s="30"/>
      <c r="L136" s="30"/>
      <c r="M136" s="93"/>
      <c r="N136" s="141"/>
      <c r="R136" s="106"/>
    </row>
    <row r="137" spans="1:20" s="3" customFormat="1" ht="19.5" customHeight="1" x14ac:dyDescent="0.25">
      <c r="A137" s="59">
        <v>12</v>
      </c>
      <c r="B137" s="63" t="s">
        <v>219</v>
      </c>
      <c r="C137" s="64"/>
      <c r="D137" s="65"/>
      <c r="E137" s="65"/>
      <c r="F137" s="65"/>
      <c r="G137" s="65"/>
      <c r="H137" s="65"/>
      <c r="I137" s="65"/>
      <c r="J137" s="65"/>
      <c r="K137" s="65"/>
      <c r="L137" s="65"/>
      <c r="M137" s="66"/>
      <c r="N137" s="140"/>
      <c r="R137" s="105"/>
    </row>
    <row r="138" spans="1:20" ht="15" customHeight="1" x14ac:dyDescent="0.2">
      <c r="A138" s="238" t="s">
        <v>159</v>
      </c>
      <c r="B138" s="261" t="s">
        <v>137</v>
      </c>
      <c r="C138" s="253" t="s">
        <v>113</v>
      </c>
      <c r="D138" s="254"/>
      <c r="E138" s="254"/>
      <c r="F138" s="255"/>
      <c r="G138" s="108" t="s">
        <v>187</v>
      </c>
      <c r="H138" s="268" t="s">
        <v>188</v>
      </c>
      <c r="I138" s="269"/>
      <c r="J138" s="108" t="s">
        <v>162</v>
      </c>
      <c r="K138" s="154" t="s">
        <v>111</v>
      </c>
      <c r="L138" s="154" t="s">
        <v>115</v>
      </c>
      <c r="M138" s="242" t="s">
        <v>0</v>
      </c>
      <c r="O138" s="247" t="s">
        <v>185</v>
      </c>
      <c r="P138" s="248"/>
      <c r="Q138" s="249"/>
      <c r="S138" s="273" t="s">
        <v>186</v>
      </c>
      <c r="T138" s="274"/>
    </row>
    <row r="139" spans="1:20" s="74" customFormat="1" ht="15" customHeight="1" x14ac:dyDescent="0.2">
      <c r="A139" s="239"/>
      <c r="B139" s="262"/>
      <c r="C139" s="244" t="s">
        <v>287</v>
      </c>
      <c r="D139" s="245"/>
      <c r="E139" s="245"/>
      <c r="F139" s="246"/>
      <c r="G139" s="72" t="s">
        <v>189</v>
      </c>
      <c r="H139" s="285" t="s">
        <v>165</v>
      </c>
      <c r="I139" s="286"/>
      <c r="J139" s="195" t="s">
        <v>190</v>
      </c>
      <c r="K139" s="155" t="s">
        <v>112</v>
      </c>
      <c r="L139" s="155" t="s">
        <v>112</v>
      </c>
      <c r="M139" s="243"/>
      <c r="N139" s="140"/>
      <c r="O139" s="55" t="s">
        <v>140</v>
      </c>
      <c r="P139" s="55" t="s">
        <v>141</v>
      </c>
      <c r="Q139" s="55" t="s">
        <v>142</v>
      </c>
      <c r="R139" s="105"/>
      <c r="S139" s="55" t="s">
        <v>143</v>
      </c>
      <c r="T139" s="55" t="s">
        <v>144</v>
      </c>
    </row>
    <row r="140" spans="1:20" ht="15" customHeight="1" x14ac:dyDescent="0.2">
      <c r="A140" s="36" t="s">
        <v>71</v>
      </c>
      <c r="B140" s="37" t="s">
        <v>271</v>
      </c>
      <c r="C140" s="258"/>
      <c r="D140" s="259"/>
      <c r="E140" s="259"/>
      <c r="F140" s="260"/>
      <c r="G140" s="50">
        <v>1</v>
      </c>
      <c r="H140" s="100">
        <v>0</v>
      </c>
      <c r="I140" s="118"/>
      <c r="J140" s="50">
        <v>0</v>
      </c>
      <c r="K140" s="118"/>
      <c r="L140" s="118" t="s">
        <v>143</v>
      </c>
      <c r="M140" s="51">
        <f t="shared" ref="M140:M144" si="99">G140*H140*J140</f>
        <v>0</v>
      </c>
      <c r="N140" s="141" t="str">
        <f>IF(H140&lt;&gt;0,IF(I140="","Define unit!",""),"")&amp;IF(H140&lt;&gt;0,IF(AND(I140="",K140="")," &amp; ",""),"")&amp;IF(H140&lt;&gt;0,IF(K140="","Allocate cost!",""),"")</f>
        <v/>
      </c>
      <c r="O140" s="97" t="str">
        <f t="shared" ref="O140" si="100">IF(K140="Internal",M140,"-")</f>
        <v>-</v>
      </c>
      <c r="P140" s="97" t="str">
        <f t="shared" ref="P140" si="101">IF(K140="Related",M140,"-")</f>
        <v>-</v>
      </c>
      <c r="Q140" s="97" t="str">
        <f t="shared" ref="Q140" si="102">IF(K140="External",M140,"-")</f>
        <v>-</v>
      </c>
      <c r="S140" s="97" t="str">
        <f t="shared" ref="S140:S151" si="103">IF($L140="Canadian",IF(OR($M140="",$M140=0),"-",$M140),"-")</f>
        <v>-</v>
      </c>
      <c r="T140" s="97" t="str">
        <f t="shared" ref="T140:T151" si="104">IF($L140="Non-Canadian",IF(OR($M140="",$M140=0),"-",$M140),"-")</f>
        <v>-</v>
      </c>
    </row>
    <row r="141" spans="1:20" ht="15" customHeight="1" x14ac:dyDescent="0.2">
      <c r="A141" s="36" t="s">
        <v>72</v>
      </c>
      <c r="B141" s="37" t="s">
        <v>272</v>
      </c>
      <c r="C141" s="258"/>
      <c r="D141" s="259"/>
      <c r="E141" s="259"/>
      <c r="F141" s="260"/>
      <c r="G141" s="50">
        <v>1</v>
      </c>
      <c r="H141" s="100">
        <v>0</v>
      </c>
      <c r="I141" s="118"/>
      <c r="J141" s="50">
        <v>0</v>
      </c>
      <c r="K141" s="118"/>
      <c r="L141" s="118" t="s">
        <v>143</v>
      </c>
      <c r="M141" s="51">
        <f t="shared" si="99"/>
        <v>0</v>
      </c>
      <c r="N141" s="141" t="str">
        <f t="shared" ref="N141:N151" si="105">IF(H141&lt;&gt;0,IF(I141="","Define unit!",""),"")&amp;IF(H141&lt;&gt;0,IF(AND(I141="",K141="")," &amp; ",""),"")&amp;IF(H141&lt;&gt;0,IF(K141="","Allocate cost!",""),"")</f>
        <v/>
      </c>
      <c r="O141" s="97" t="str">
        <f t="shared" ref="O141:O151" si="106">IF(K141="Internal",M141,"-")</f>
        <v>-</v>
      </c>
      <c r="P141" s="97" t="str">
        <f t="shared" ref="P141:P151" si="107">IF(K141="Related",M141,"-")</f>
        <v>-</v>
      </c>
      <c r="Q141" s="97" t="str">
        <f t="shared" ref="Q141:Q151" si="108">IF(K141="External",M141,"-")</f>
        <v>-</v>
      </c>
      <c r="S141" s="97" t="str">
        <f t="shared" si="103"/>
        <v>-</v>
      </c>
      <c r="T141" s="97" t="str">
        <f t="shared" si="104"/>
        <v>-</v>
      </c>
    </row>
    <row r="142" spans="1:20" ht="15" customHeight="1" x14ac:dyDescent="0.2">
      <c r="A142" s="36" t="s">
        <v>73</v>
      </c>
      <c r="B142" s="37" t="s">
        <v>273</v>
      </c>
      <c r="C142" s="258"/>
      <c r="D142" s="259"/>
      <c r="E142" s="259"/>
      <c r="F142" s="260"/>
      <c r="G142" s="50">
        <v>1</v>
      </c>
      <c r="H142" s="100">
        <v>0</v>
      </c>
      <c r="I142" s="118"/>
      <c r="J142" s="50">
        <v>0</v>
      </c>
      <c r="K142" s="118"/>
      <c r="L142" s="118" t="s">
        <v>143</v>
      </c>
      <c r="M142" s="51">
        <f t="shared" si="99"/>
        <v>0</v>
      </c>
      <c r="N142" s="141" t="str">
        <f t="shared" si="105"/>
        <v/>
      </c>
      <c r="O142" s="97" t="str">
        <f t="shared" si="106"/>
        <v>-</v>
      </c>
      <c r="P142" s="97" t="str">
        <f t="shared" si="107"/>
        <v>-</v>
      </c>
      <c r="Q142" s="97" t="str">
        <f t="shared" si="108"/>
        <v>-</v>
      </c>
      <c r="S142" s="97" t="str">
        <f t="shared" si="103"/>
        <v>-</v>
      </c>
      <c r="T142" s="97" t="str">
        <f t="shared" si="104"/>
        <v>-</v>
      </c>
    </row>
    <row r="143" spans="1:20" ht="15" customHeight="1" x14ac:dyDescent="0.2">
      <c r="A143" s="36" t="s">
        <v>74</v>
      </c>
      <c r="B143" s="37" t="s">
        <v>274</v>
      </c>
      <c r="C143" s="258"/>
      <c r="D143" s="259"/>
      <c r="E143" s="259"/>
      <c r="F143" s="260"/>
      <c r="G143" s="50">
        <v>1</v>
      </c>
      <c r="H143" s="100">
        <v>0</v>
      </c>
      <c r="I143" s="118"/>
      <c r="J143" s="50">
        <v>0</v>
      </c>
      <c r="K143" s="118"/>
      <c r="L143" s="118" t="s">
        <v>143</v>
      </c>
      <c r="M143" s="51">
        <f t="shared" si="99"/>
        <v>0</v>
      </c>
      <c r="N143" s="141" t="str">
        <f t="shared" si="105"/>
        <v/>
      </c>
      <c r="O143" s="97" t="str">
        <f t="shared" si="106"/>
        <v>-</v>
      </c>
      <c r="P143" s="97" t="str">
        <f t="shared" si="107"/>
        <v>-</v>
      </c>
      <c r="Q143" s="97" t="str">
        <f t="shared" si="108"/>
        <v>-</v>
      </c>
      <c r="S143" s="97" t="str">
        <f t="shared" si="103"/>
        <v>-</v>
      </c>
      <c r="T143" s="97" t="str">
        <f t="shared" si="104"/>
        <v>-</v>
      </c>
    </row>
    <row r="144" spans="1:20" ht="15" customHeight="1" x14ac:dyDescent="0.2">
      <c r="A144" s="36" t="s">
        <v>75</v>
      </c>
      <c r="B144" s="37" t="s">
        <v>275</v>
      </c>
      <c r="C144" s="258"/>
      <c r="D144" s="259"/>
      <c r="E144" s="259"/>
      <c r="F144" s="260"/>
      <c r="G144" s="50">
        <v>1</v>
      </c>
      <c r="H144" s="100">
        <v>0</v>
      </c>
      <c r="I144" s="118"/>
      <c r="J144" s="50">
        <v>0</v>
      </c>
      <c r="K144" s="118"/>
      <c r="L144" s="118" t="s">
        <v>143</v>
      </c>
      <c r="M144" s="51">
        <f t="shared" si="99"/>
        <v>0</v>
      </c>
      <c r="N144" s="141" t="str">
        <f t="shared" si="105"/>
        <v/>
      </c>
      <c r="O144" s="97" t="str">
        <f t="shared" si="106"/>
        <v>-</v>
      </c>
      <c r="P144" s="97" t="str">
        <f t="shared" si="107"/>
        <v>-</v>
      </c>
      <c r="Q144" s="97" t="str">
        <f t="shared" si="108"/>
        <v>-</v>
      </c>
      <c r="S144" s="97" t="str">
        <f t="shared" si="103"/>
        <v>-</v>
      </c>
      <c r="T144" s="97" t="str">
        <f t="shared" si="104"/>
        <v>-</v>
      </c>
    </row>
    <row r="145" spans="1:20" ht="15" customHeight="1" x14ac:dyDescent="0.2">
      <c r="A145" s="36" t="s">
        <v>76</v>
      </c>
      <c r="B145" s="37" t="s">
        <v>276</v>
      </c>
      <c r="C145" s="258"/>
      <c r="D145" s="259"/>
      <c r="E145" s="259"/>
      <c r="F145" s="260"/>
      <c r="G145" s="50">
        <v>1</v>
      </c>
      <c r="H145" s="100">
        <v>0</v>
      </c>
      <c r="I145" s="118"/>
      <c r="J145" s="50">
        <v>0</v>
      </c>
      <c r="K145" s="118"/>
      <c r="L145" s="118" t="s">
        <v>143</v>
      </c>
      <c r="M145" s="51">
        <f t="shared" ref="M145:M151" si="109">G145*H145*J145</f>
        <v>0</v>
      </c>
      <c r="N145" s="141" t="str">
        <f t="shared" si="105"/>
        <v/>
      </c>
      <c r="O145" s="97" t="str">
        <f t="shared" si="106"/>
        <v>-</v>
      </c>
      <c r="P145" s="97" t="str">
        <f t="shared" si="107"/>
        <v>-</v>
      </c>
      <c r="Q145" s="97" t="str">
        <f t="shared" si="108"/>
        <v>-</v>
      </c>
      <c r="S145" s="97" t="str">
        <f t="shared" si="103"/>
        <v>-</v>
      </c>
      <c r="T145" s="97" t="str">
        <f t="shared" si="104"/>
        <v>-</v>
      </c>
    </row>
    <row r="146" spans="1:20" ht="15" customHeight="1" x14ac:dyDescent="0.2">
      <c r="A146" s="36" t="s">
        <v>77</v>
      </c>
      <c r="B146" s="37" t="s">
        <v>277</v>
      </c>
      <c r="C146" s="258"/>
      <c r="D146" s="259"/>
      <c r="E146" s="259"/>
      <c r="F146" s="260"/>
      <c r="G146" s="50">
        <v>1</v>
      </c>
      <c r="H146" s="100">
        <v>0</v>
      </c>
      <c r="I146" s="118"/>
      <c r="J146" s="50">
        <v>0</v>
      </c>
      <c r="K146" s="118"/>
      <c r="L146" s="118" t="s">
        <v>143</v>
      </c>
      <c r="M146" s="51">
        <f t="shared" si="109"/>
        <v>0</v>
      </c>
      <c r="N146" s="141" t="str">
        <f t="shared" si="105"/>
        <v/>
      </c>
      <c r="O146" s="97" t="str">
        <f t="shared" si="106"/>
        <v>-</v>
      </c>
      <c r="P146" s="97" t="str">
        <f t="shared" si="107"/>
        <v>-</v>
      </c>
      <c r="Q146" s="97" t="str">
        <f t="shared" si="108"/>
        <v>-</v>
      </c>
      <c r="S146" s="97" t="str">
        <f t="shared" si="103"/>
        <v>-</v>
      </c>
      <c r="T146" s="97" t="str">
        <f t="shared" si="104"/>
        <v>-</v>
      </c>
    </row>
    <row r="147" spans="1:20" ht="15" customHeight="1" x14ac:dyDescent="0.2">
      <c r="A147" s="36" t="s">
        <v>78</v>
      </c>
      <c r="B147" s="37" t="s">
        <v>278</v>
      </c>
      <c r="C147" s="258"/>
      <c r="D147" s="259"/>
      <c r="E147" s="259"/>
      <c r="F147" s="260"/>
      <c r="G147" s="50">
        <v>1</v>
      </c>
      <c r="H147" s="100">
        <v>0</v>
      </c>
      <c r="I147" s="118"/>
      <c r="J147" s="50">
        <v>0</v>
      </c>
      <c r="K147" s="118"/>
      <c r="L147" s="118" t="s">
        <v>143</v>
      </c>
      <c r="M147" s="51">
        <f t="shared" si="109"/>
        <v>0</v>
      </c>
      <c r="N147" s="141" t="str">
        <f t="shared" si="105"/>
        <v/>
      </c>
      <c r="O147" s="97" t="str">
        <f t="shared" si="106"/>
        <v>-</v>
      </c>
      <c r="P147" s="97" t="str">
        <f t="shared" si="107"/>
        <v>-</v>
      </c>
      <c r="Q147" s="97" t="str">
        <f t="shared" si="108"/>
        <v>-</v>
      </c>
      <c r="S147" s="97" t="str">
        <f t="shared" si="103"/>
        <v>-</v>
      </c>
      <c r="T147" s="97" t="str">
        <f t="shared" si="104"/>
        <v>-</v>
      </c>
    </row>
    <row r="148" spans="1:20" ht="15" customHeight="1" x14ac:dyDescent="0.2">
      <c r="A148" s="36" t="s">
        <v>79</v>
      </c>
      <c r="B148" s="37" t="s">
        <v>279</v>
      </c>
      <c r="C148" s="258"/>
      <c r="D148" s="259"/>
      <c r="E148" s="259"/>
      <c r="F148" s="260"/>
      <c r="G148" s="50">
        <v>1</v>
      </c>
      <c r="H148" s="100">
        <v>0</v>
      </c>
      <c r="I148" s="118"/>
      <c r="J148" s="50">
        <v>0</v>
      </c>
      <c r="K148" s="118"/>
      <c r="L148" s="118" t="s">
        <v>143</v>
      </c>
      <c r="M148" s="51">
        <f t="shared" si="109"/>
        <v>0</v>
      </c>
      <c r="N148" s="141" t="str">
        <f t="shared" si="105"/>
        <v/>
      </c>
      <c r="O148" s="97" t="str">
        <f t="shared" si="106"/>
        <v>-</v>
      </c>
      <c r="P148" s="97" t="str">
        <f t="shared" si="107"/>
        <v>-</v>
      </c>
      <c r="Q148" s="97" t="str">
        <f t="shared" si="108"/>
        <v>-</v>
      </c>
      <c r="S148" s="97" t="str">
        <f t="shared" si="103"/>
        <v>-</v>
      </c>
      <c r="T148" s="97" t="str">
        <f t="shared" si="104"/>
        <v>-</v>
      </c>
    </row>
    <row r="149" spans="1:20" ht="15" customHeight="1" x14ac:dyDescent="0.2">
      <c r="A149" s="36" t="s">
        <v>80</v>
      </c>
      <c r="B149" s="37" t="s">
        <v>280</v>
      </c>
      <c r="C149" s="258"/>
      <c r="D149" s="259"/>
      <c r="E149" s="259"/>
      <c r="F149" s="260"/>
      <c r="G149" s="50">
        <v>1</v>
      </c>
      <c r="H149" s="100">
        <v>0</v>
      </c>
      <c r="I149" s="118"/>
      <c r="J149" s="50">
        <v>0</v>
      </c>
      <c r="K149" s="118"/>
      <c r="L149" s="118" t="s">
        <v>143</v>
      </c>
      <c r="M149" s="51">
        <f t="shared" si="109"/>
        <v>0</v>
      </c>
      <c r="N149" s="141" t="str">
        <f t="shared" si="105"/>
        <v/>
      </c>
      <c r="O149" s="97" t="str">
        <f t="shared" si="106"/>
        <v>-</v>
      </c>
      <c r="P149" s="97" t="str">
        <f t="shared" si="107"/>
        <v>-</v>
      </c>
      <c r="Q149" s="97" t="str">
        <f t="shared" si="108"/>
        <v>-</v>
      </c>
      <c r="S149" s="97" t="str">
        <f t="shared" si="103"/>
        <v>-</v>
      </c>
      <c r="T149" s="97" t="str">
        <f t="shared" si="104"/>
        <v>-</v>
      </c>
    </row>
    <row r="150" spans="1:20" ht="15" customHeight="1" x14ac:dyDescent="0.2">
      <c r="A150" s="36" t="s">
        <v>81</v>
      </c>
      <c r="B150" s="37" t="s">
        <v>270</v>
      </c>
      <c r="C150" s="258"/>
      <c r="D150" s="259"/>
      <c r="E150" s="259"/>
      <c r="F150" s="260"/>
      <c r="G150" s="50">
        <v>1</v>
      </c>
      <c r="H150" s="100">
        <v>0</v>
      </c>
      <c r="I150" s="118"/>
      <c r="J150" s="50">
        <v>0</v>
      </c>
      <c r="K150" s="118"/>
      <c r="L150" s="118" t="s">
        <v>143</v>
      </c>
      <c r="M150" s="51">
        <f t="shared" si="109"/>
        <v>0</v>
      </c>
      <c r="N150" s="141" t="str">
        <f t="shared" si="105"/>
        <v/>
      </c>
      <c r="O150" s="97" t="str">
        <f t="shared" si="106"/>
        <v>-</v>
      </c>
      <c r="P150" s="97" t="str">
        <f t="shared" si="107"/>
        <v>-</v>
      </c>
      <c r="Q150" s="97" t="str">
        <f t="shared" si="108"/>
        <v>-</v>
      </c>
      <c r="S150" s="97" t="str">
        <f t="shared" si="103"/>
        <v>-</v>
      </c>
      <c r="T150" s="97" t="str">
        <f t="shared" si="104"/>
        <v>-</v>
      </c>
    </row>
    <row r="151" spans="1:20" ht="15" customHeight="1" x14ac:dyDescent="0.2">
      <c r="A151" s="36" t="s">
        <v>82</v>
      </c>
      <c r="B151" s="37" t="s">
        <v>205</v>
      </c>
      <c r="C151" s="258"/>
      <c r="D151" s="259"/>
      <c r="E151" s="259"/>
      <c r="F151" s="260"/>
      <c r="G151" s="50">
        <v>1</v>
      </c>
      <c r="H151" s="100">
        <v>0</v>
      </c>
      <c r="I151" s="118"/>
      <c r="J151" s="50">
        <v>0</v>
      </c>
      <c r="K151" s="118"/>
      <c r="L151" s="118" t="s">
        <v>143</v>
      </c>
      <c r="M151" s="51">
        <f t="shared" si="109"/>
        <v>0</v>
      </c>
      <c r="N151" s="141" t="str">
        <f t="shared" si="105"/>
        <v/>
      </c>
      <c r="O151" s="97" t="str">
        <f t="shared" si="106"/>
        <v>-</v>
      </c>
      <c r="P151" s="97" t="str">
        <f t="shared" si="107"/>
        <v>-</v>
      </c>
      <c r="Q151" s="97" t="str">
        <f t="shared" si="108"/>
        <v>-</v>
      </c>
      <c r="S151" s="97" t="str">
        <f t="shared" si="103"/>
        <v>-</v>
      </c>
      <c r="T151" s="97" t="str">
        <f t="shared" si="104"/>
        <v>-</v>
      </c>
    </row>
    <row r="152" spans="1:20" s="3" customFormat="1" ht="15" customHeight="1" x14ac:dyDescent="0.25">
      <c r="A152" s="61" t="s">
        <v>13</v>
      </c>
      <c r="B152" s="63" t="s">
        <v>220</v>
      </c>
      <c r="C152" s="64"/>
      <c r="D152" s="281"/>
      <c r="E152" s="281"/>
      <c r="F152" s="269"/>
      <c r="G152" s="268"/>
      <c r="H152" s="281"/>
      <c r="I152" s="281"/>
      <c r="J152" s="281"/>
      <c r="K152" s="269"/>
      <c r="L152" s="114"/>
      <c r="M152" s="58">
        <f>ROUND(SUM(M140:M151),0)</f>
        <v>0</v>
      </c>
      <c r="N152" s="140"/>
      <c r="O152" s="98">
        <f>ROUND(SUM(O140:O151),0)</f>
        <v>0</v>
      </c>
      <c r="P152" s="98">
        <f>ROUND(SUM(P140:P151),0)</f>
        <v>0</v>
      </c>
      <c r="Q152" s="98">
        <f>ROUND(SUM(Q140:Q151),0)</f>
        <v>0</v>
      </c>
      <c r="R152" s="105"/>
      <c r="S152" s="98">
        <f>ROUND(SUM(S140:S151),0)</f>
        <v>0</v>
      </c>
      <c r="T152" s="98">
        <f>ROUND(SUM(T140:T151),0)</f>
        <v>0</v>
      </c>
    </row>
    <row r="154" spans="1:20" ht="24" customHeight="1" x14ac:dyDescent="0.2">
      <c r="A154" s="256" t="s">
        <v>218</v>
      </c>
      <c r="B154" s="257"/>
      <c r="C154" s="257"/>
      <c r="D154" s="257"/>
      <c r="E154" s="257"/>
      <c r="F154" s="257"/>
      <c r="G154" s="257"/>
      <c r="H154" s="257"/>
      <c r="I154" s="257"/>
      <c r="J154" s="257"/>
      <c r="K154" s="170"/>
      <c r="L154" s="171"/>
      <c r="M154" s="197">
        <f>M152+M135+M119+M101+M94+M86+M73+M62+M47</f>
        <v>0</v>
      </c>
      <c r="O154" s="102">
        <f>O152+O135+O119+O101+O94+O86+O73+O62+O47</f>
        <v>0</v>
      </c>
      <c r="P154" s="102">
        <f>P152+P135+P119+P101+P94+P86+P73+P62+P47</f>
        <v>0</v>
      </c>
      <c r="Q154" s="102">
        <f>Q152+Q135+Q119+Q101+Q94+Q86+Q73+Q62+Q47</f>
        <v>0</v>
      </c>
      <c r="S154" s="102">
        <f>S152+S135+S119+S101+S94+S86+S73+S62+S47</f>
        <v>0</v>
      </c>
      <c r="T154" s="102">
        <f>T152+T135+T119+T101+T94+T86+T73+T62+T47</f>
        <v>0</v>
      </c>
    </row>
    <row r="155" spans="1:20" s="2" customFormat="1" ht="15" customHeight="1" thickBot="1" x14ac:dyDescent="0.25">
      <c r="A155" s="86"/>
      <c r="B155" s="86"/>
      <c r="C155" s="86"/>
      <c r="D155" s="86"/>
      <c r="E155" s="86"/>
      <c r="F155" s="86"/>
      <c r="G155" s="86"/>
      <c r="H155" s="86"/>
      <c r="I155" s="86"/>
      <c r="J155" s="86"/>
      <c r="K155" s="86"/>
      <c r="L155" s="86"/>
      <c r="M155" s="87"/>
      <c r="N155" s="141"/>
      <c r="R155" s="106"/>
    </row>
    <row r="156" spans="1:20" ht="29.25" customHeight="1" thickBot="1" x14ac:dyDescent="0.25">
      <c r="A156" s="295" t="s">
        <v>195</v>
      </c>
      <c r="B156" s="296"/>
      <c r="C156" s="296"/>
      <c r="D156" s="296"/>
      <c r="E156" s="296"/>
      <c r="F156" s="296"/>
      <c r="G156" s="296"/>
      <c r="H156" s="296"/>
      <c r="I156" s="296"/>
      <c r="J156" s="296"/>
      <c r="K156" s="297"/>
      <c r="L156" s="297"/>
      <c r="M156" s="298"/>
    </row>
    <row r="157" spans="1:20" ht="16.5" customHeight="1" x14ac:dyDescent="0.2">
      <c r="A157" s="292"/>
      <c r="B157" s="293"/>
      <c r="C157" s="293"/>
      <c r="D157" s="293"/>
      <c r="E157" s="293"/>
      <c r="F157" s="293"/>
      <c r="G157" s="293"/>
      <c r="H157" s="293"/>
      <c r="I157" s="293"/>
      <c r="J157" s="293"/>
      <c r="K157" s="294"/>
      <c r="L157" s="294"/>
      <c r="M157" s="294"/>
    </row>
    <row r="158" spans="1:20" s="3" customFormat="1" ht="19.5" customHeight="1" x14ac:dyDescent="0.25">
      <c r="A158" s="59">
        <v>13</v>
      </c>
      <c r="B158" s="63" t="s">
        <v>216</v>
      </c>
      <c r="C158" s="64"/>
      <c r="D158" s="65"/>
      <c r="E158" s="65"/>
      <c r="F158" s="65"/>
      <c r="G158" s="65"/>
      <c r="H158" s="65"/>
      <c r="I158" s="65"/>
      <c r="J158" s="65"/>
      <c r="K158" s="65"/>
      <c r="L158" s="65"/>
      <c r="M158" s="66"/>
      <c r="N158" s="140"/>
      <c r="R158" s="105"/>
    </row>
    <row r="159" spans="1:20" s="3" customFormat="1" ht="14.25" customHeight="1" x14ac:dyDescent="0.25">
      <c r="A159" s="157"/>
      <c r="B159" s="289" t="s">
        <v>315</v>
      </c>
      <c r="C159" s="276"/>
      <c r="D159" s="276"/>
      <c r="E159" s="276"/>
      <c r="F159" s="276"/>
      <c r="G159" s="276"/>
      <c r="H159" s="276"/>
      <c r="I159" s="276"/>
      <c r="J159" s="276"/>
      <c r="K159" s="276"/>
      <c r="L159" s="276"/>
      <c r="M159" s="277"/>
      <c r="N159" s="140"/>
      <c r="R159" s="105"/>
    </row>
    <row r="160" spans="1:20" ht="15" customHeight="1" x14ac:dyDescent="0.2">
      <c r="A160" s="238" t="s">
        <v>159</v>
      </c>
      <c r="B160" s="261" t="s">
        <v>137</v>
      </c>
      <c r="C160" s="253" t="s">
        <v>113</v>
      </c>
      <c r="D160" s="254"/>
      <c r="E160" s="254"/>
      <c r="F160" s="254"/>
      <c r="G160" s="254"/>
      <c r="H160" s="254"/>
      <c r="I160" s="254"/>
      <c r="J160" s="255"/>
      <c r="K160" s="154" t="s">
        <v>155</v>
      </c>
      <c r="L160" s="154" t="s">
        <v>155</v>
      </c>
      <c r="M160" s="242" t="s">
        <v>0</v>
      </c>
      <c r="O160" s="247" t="s">
        <v>185</v>
      </c>
      <c r="P160" s="248"/>
      <c r="Q160" s="249"/>
      <c r="S160" s="273" t="s">
        <v>186</v>
      </c>
      <c r="T160" s="274"/>
    </row>
    <row r="161" spans="1:20" s="74" customFormat="1" ht="15" customHeight="1" x14ac:dyDescent="0.2">
      <c r="A161" s="239"/>
      <c r="B161" s="262"/>
      <c r="C161" s="244" t="s">
        <v>288</v>
      </c>
      <c r="D161" s="245"/>
      <c r="E161" s="245"/>
      <c r="F161" s="245"/>
      <c r="G161" s="245"/>
      <c r="H161" s="245"/>
      <c r="I161" s="245"/>
      <c r="J161" s="246"/>
      <c r="K161" s="155" t="s">
        <v>156</v>
      </c>
      <c r="L161" s="155" t="s">
        <v>157</v>
      </c>
      <c r="M161" s="243"/>
      <c r="N161" s="140"/>
      <c r="O161" s="55" t="s">
        <v>140</v>
      </c>
      <c r="P161" s="55" t="s">
        <v>141</v>
      </c>
      <c r="Q161" s="55" t="s">
        <v>142</v>
      </c>
      <c r="R161" s="105"/>
      <c r="S161" s="55" t="s">
        <v>143</v>
      </c>
      <c r="T161" s="55" t="s">
        <v>144</v>
      </c>
    </row>
    <row r="162" spans="1:20" ht="15" customHeight="1" x14ac:dyDescent="0.2">
      <c r="A162" s="36" t="s">
        <v>83</v>
      </c>
      <c r="B162" s="37" t="s">
        <v>289</v>
      </c>
      <c r="C162" s="226"/>
      <c r="D162" s="227"/>
      <c r="E162" s="227"/>
      <c r="F162" s="227"/>
      <c r="G162" s="227"/>
      <c r="H162" s="227"/>
      <c r="I162" s="227"/>
      <c r="J162" s="228"/>
      <c r="K162" s="118"/>
      <c r="L162" s="118" t="s">
        <v>143</v>
      </c>
      <c r="M162" s="75"/>
      <c r="N162" s="141" t="str">
        <f>IF(M162&lt;&gt;0,IF(K162="","Allocate cost!",""),"")</f>
        <v/>
      </c>
      <c r="O162" s="97" t="str">
        <f t="shared" ref="O162" si="110">IF(K162="Internal",M162,"-")</f>
        <v>-</v>
      </c>
      <c r="P162" s="97" t="str">
        <f t="shared" ref="P162" si="111">IF(K162="Related",M162,"-")</f>
        <v>-</v>
      </c>
      <c r="Q162" s="97" t="str">
        <f t="shared" ref="Q162" si="112">IF(K162="External",M162,"-")</f>
        <v>-</v>
      </c>
      <c r="S162" s="97" t="str">
        <f t="shared" ref="S162:S165" si="113">IF($L162="Canadian",IF(OR($M162="",$M162=0),"-",$M162),"-")</f>
        <v>-</v>
      </c>
      <c r="T162" s="97" t="str">
        <f t="shared" ref="T162:T165" si="114">IF($L162="Non-Canadian",IF(OR($M162="",$M162=0),"-",$M162),"-")</f>
        <v>-</v>
      </c>
    </row>
    <row r="163" spans="1:20" ht="15" customHeight="1" x14ac:dyDescent="0.2">
      <c r="A163" s="36" t="s">
        <v>84</v>
      </c>
      <c r="B163" s="37" t="s">
        <v>290</v>
      </c>
      <c r="C163" s="226"/>
      <c r="D163" s="227"/>
      <c r="E163" s="227"/>
      <c r="F163" s="227"/>
      <c r="G163" s="227"/>
      <c r="H163" s="227"/>
      <c r="I163" s="227"/>
      <c r="J163" s="228"/>
      <c r="K163" s="118"/>
      <c r="L163" s="118" t="s">
        <v>143</v>
      </c>
      <c r="M163" s="75"/>
      <c r="N163" s="141" t="str">
        <f t="shared" ref="N163:N165" si="115">IF(M163&lt;&gt;0,IF(K163="","Allocate cost!",""),"")</f>
        <v/>
      </c>
      <c r="O163" s="97" t="str">
        <f t="shared" ref="O163:O165" si="116">IF(K163="Internal",M163,"-")</f>
        <v>-</v>
      </c>
      <c r="P163" s="97" t="str">
        <f t="shared" ref="P163:P165" si="117">IF(K163="Related",M163,"-")</f>
        <v>-</v>
      </c>
      <c r="Q163" s="97" t="str">
        <f t="shared" ref="Q163:Q165" si="118">IF(K163="External",M163,"-")</f>
        <v>-</v>
      </c>
      <c r="S163" s="97" t="str">
        <f t="shared" si="113"/>
        <v>-</v>
      </c>
      <c r="T163" s="97" t="str">
        <f t="shared" si="114"/>
        <v>-</v>
      </c>
    </row>
    <row r="164" spans="1:20" ht="15" customHeight="1" x14ac:dyDescent="0.2">
      <c r="A164" s="36" t="s">
        <v>85</v>
      </c>
      <c r="B164" s="37" t="s">
        <v>291</v>
      </c>
      <c r="C164" s="226"/>
      <c r="D164" s="227"/>
      <c r="E164" s="227"/>
      <c r="F164" s="227"/>
      <c r="G164" s="227"/>
      <c r="H164" s="227"/>
      <c r="I164" s="227"/>
      <c r="J164" s="228"/>
      <c r="K164" s="118"/>
      <c r="L164" s="118" t="s">
        <v>143</v>
      </c>
      <c r="M164" s="75"/>
      <c r="N164" s="141" t="str">
        <f t="shared" si="115"/>
        <v/>
      </c>
      <c r="O164" s="97" t="str">
        <f t="shared" si="116"/>
        <v>-</v>
      </c>
      <c r="P164" s="97" t="str">
        <f t="shared" si="117"/>
        <v>-</v>
      </c>
      <c r="Q164" s="97" t="str">
        <f t="shared" si="118"/>
        <v>-</v>
      </c>
      <c r="S164" s="97" t="str">
        <f t="shared" si="113"/>
        <v>-</v>
      </c>
      <c r="T164" s="97" t="str">
        <f t="shared" si="114"/>
        <v>-</v>
      </c>
    </row>
    <row r="165" spans="1:20" ht="15" customHeight="1" x14ac:dyDescent="0.2">
      <c r="A165" s="36" t="s">
        <v>114</v>
      </c>
      <c r="B165" s="37" t="s">
        <v>205</v>
      </c>
      <c r="C165" s="226"/>
      <c r="D165" s="227"/>
      <c r="E165" s="227"/>
      <c r="F165" s="227"/>
      <c r="G165" s="227"/>
      <c r="H165" s="227"/>
      <c r="I165" s="227"/>
      <c r="J165" s="228"/>
      <c r="K165" s="118"/>
      <c r="L165" s="118" t="s">
        <v>143</v>
      </c>
      <c r="M165" s="75"/>
      <c r="N165" s="141" t="str">
        <f t="shared" si="115"/>
        <v/>
      </c>
      <c r="O165" s="97" t="str">
        <f t="shared" si="116"/>
        <v>-</v>
      </c>
      <c r="P165" s="97" t="str">
        <f t="shared" si="117"/>
        <v>-</v>
      </c>
      <c r="Q165" s="97" t="str">
        <f t="shared" si="118"/>
        <v>-</v>
      </c>
      <c r="S165" s="97" t="str">
        <f t="shared" si="113"/>
        <v>-</v>
      </c>
      <c r="T165" s="97" t="str">
        <f t="shared" si="114"/>
        <v>-</v>
      </c>
    </row>
    <row r="166" spans="1:20" s="3" customFormat="1" ht="15" customHeight="1" x14ac:dyDescent="0.25">
      <c r="A166" s="61" t="s">
        <v>14</v>
      </c>
      <c r="B166" s="63" t="s">
        <v>217</v>
      </c>
      <c r="C166" s="64"/>
      <c r="D166" s="65"/>
      <c r="E166" s="71"/>
      <c r="F166" s="71"/>
      <c r="G166" s="71"/>
      <c r="H166" s="71"/>
      <c r="I166" s="71"/>
      <c r="J166" s="71"/>
      <c r="K166" s="71"/>
      <c r="L166" s="71"/>
      <c r="M166" s="58">
        <f>ROUND(SUM(M162:M165),0)</f>
        <v>0</v>
      </c>
      <c r="N166" s="140"/>
      <c r="O166" s="98">
        <f>ROUND(SUM(O162:O165),0)</f>
        <v>0</v>
      </c>
      <c r="P166" s="98">
        <f>ROUND(SUM(P162:P165),0)</f>
        <v>0</v>
      </c>
      <c r="Q166" s="98">
        <f>ROUND(SUM(Q162:Q165),0)</f>
        <v>0</v>
      </c>
      <c r="R166" s="105"/>
      <c r="S166" s="98">
        <f>ROUND(SUM(S162:S165),0)</f>
        <v>0</v>
      </c>
      <c r="T166" s="98">
        <f>ROUND(SUM(T162:T165),0)</f>
        <v>0</v>
      </c>
    </row>
    <row r="167" spans="1:20" ht="15" customHeight="1" x14ac:dyDescent="0.2">
      <c r="A167" s="79"/>
      <c r="B167" s="39"/>
      <c r="C167" s="39"/>
      <c r="D167" s="53"/>
      <c r="E167" s="53"/>
      <c r="F167" s="53"/>
      <c r="G167" s="53"/>
      <c r="H167" s="53"/>
      <c r="I167" s="53"/>
      <c r="J167" s="53"/>
      <c r="K167" s="53"/>
      <c r="L167" s="53"/>
      <c r="M167" s="35"/>
    </row>
    <row r="168" spans="1:20" s="3" customFormat="1" ht="19.5" customHeight="1" x14ac:dyDescent="0.25">
      <c r="A168" s="59">
        <v>14</v>
      </c>
      <c r="B168" s="63" t="s">
        <v>215</v>
      </c>
      <c r="C168" s="64"/>
      <c r="D168" s="65"/>
      <c r="E168" s="65"/>
      <c r="F168" s="65"/>
      <c r="G168" s="65"/>
      <c r="H168" s="65"/>
      <c r="I168" s="65"/>
      <c r="J168" s="65"/>
      <c r="K168" s="65"/>
      <c r="L168" s="65"/>
      <c r="M168" s="66"/>
      <c r="N168" s="140"/>
      <c r="R168" s="105"/>
    </row>
    <row r="169" spans="1:20" s="3" customFormat="1" ht="14.25" customHeight="1" x14ac:dyDescent="0.25">
      <c r="A169" s="157"/>
      <c r="B169" s="289" t="s">
        <v>315</v>
      </c>
      <c r="C169" s="276"/>
      <c r="D169" s="276"/>
      <c r="E169" s="276"/>
      <c r="F169" s="276"/>
      <c r="G169" s="276"/>
      <c r="H169" s="276"/>
      <c r="I169" s="276"/>
      <c r="J169" s="276"/>
      <c r="K169" s="276"/>
      <c r="L169" s="276"/>
      <c r="M169" s="277"/>
      <c r="N169" s="140"/>
      <c r="R169" s="105"/>
    </row>
    <row r="170" spans="1:20" ht="15" customHeight="1" x14ac:dyDescent="0.2">
      <c r="A170" s="238" t="s">
        <v>159</v>
      </c>
      <c r="B170" s="261" t="s">
        <v>137</v>
      </c>
      <c r="C170" s="253" t="s">
        <v>113</v>
      </c>
      <c r="D170" s="254"/>
      <c r="E170" s="254"/>
      <c r="F170" s="254"/>
      <c r="G170" s="254"/>
      <c r="H170" s="254"/>
      <c r="I170" s="254"/>
      <c r="J170" s="255"/>
      <c r="K170" s="154" t="s">
        <v>155</v>
      </c>
      <c r="L170" s="154" t="s">
        <v>155</v>
      </c>
      <c r="M170" s="242" t="s">
        <v>0</v>
      </c>
      <c r="O170" s="247" t="s">
        <v>185</v>
      </c>
      <c r="P170" s="248"/>
      <c r="Q170" s="249"/>
      <c r="S170" s="273" t="s">
        <v>186</v>
      </c>
      <c r="T170" s="274"/>
    </row>
    <row r="171" spans="1:20" s="74" customFormat="1" ht="15" customHeight="1" x14ac:dyDescent="0.2">
      <c r="A171" s="239"/>
      <c r="B171" s="262"/>
      <c r="C171" s="244" t="s">
        <v>288</v>
      </c>
      <c r="D171" s="245"/>
      <c r="E171" s="245"/>
      <c r="F171" s="245"/>
      <c r="G171" s="245"/>
      <c r="H171" s="245"/>
      <c r="I171" s="245"/>
      <c r="J171" s="246"/>
      <c r="K171" s="155" t="s">
        <v>156</v>
      </c>
      <c r="L171" s="155" t="s">
        <v>157</v>
      </c>
      <c r="M171" s="243"/>
      <c r="N171" s="140"/>
      <c r="O171" s="55" t="s">
        <v>140</v>
      </c>
      <c r="P171" s="55" t="s">
        <v>141</v>
      </c>
      <c r="Q171" s="55" t="s">
        <v>142</v>
      </c>
      <c r="R171" s="105"/>
      <c r="S171" s="55" t="s">
        <v>143</v>
      </c>
      <c r="T171" s="55" t="s">
        <v>144</v>
      </c>
    </row>
    <row r="172" spans="1:20" ht="15" customHeight="1" x14ac:dyDescent="0.2">
      <c r="A172" s="36" t="s">
        <v>86</v>
      </c>
      <c r="B172" s="37" t="s">
        <v>292</v>
      </c>
      <c r="C172" s="226"/>
      <c r="D172" s="227"/>
      <c r="E172" s="227"/>
      <c r="F172" s="227"/>
      <c r="G172" s="227"/>
      <c r="H172" s="227"/>
      <c r="I172" s="227"/>
      <c r="J172" s="228"/>
      <c r="K172" s="118"/>
      <c r="L172" s="118" t="s">
        <v>143</v>
      </c>
      <c r="M172" s="75"/>
      <c r="N172" s="141" t="str">
        <f>IF(M172&lt;&gt;0,IF(K172="","Allocate cost!",""),"")</f>
        <v/>
      </c>
      <c r="O172" s="97" t="str">
        <f t="shared" ref="O172" si="119">IF(K172="Internal",M172,"-")</f>
        <v>-</v>
      </c>
      <c r="P172" s="97" t="str">
        <f t="shared" ref="P172" si="120">IF(K172="Related",M172,"-")</f>
        <v>-</v>
      </c>
      <c r="Q172" s="97" t="str">
        <f t="shared" ref="Q172" si="121">IF(K172="External",M172,"-")</f>
        <v>-</v>
      </c>
      <c r="S172" s="97" t="str">
        <f t="shared" ref="S172:S185" si="122">IF($L172="Canadian",IF(OR($M172="",$M172=0),"-",$M172),"-")</f>
        <v>-</v>
      </c>
      <c r="T172" s="97" t="str">
        <f t="shared" ref="T172:T185" si="123">IF($L172="Non-Canadian",IF(OR($M172="",$M172=0),"-",$M172),"-")</f>
        <v>-</v>
      </c>
    </row>
    <row r="173" spans="1:20" ht="15" customHeight="1" x14ac:dyDescent="0.2">
      <c r="A173" s="60" t="s">
        <v>87</v>
      </c>
      <c r="B173" s="37" t="s">
        <v>293</v>
      </c>
      <c r="C173" s="226"/>
      <c r="D173" s="227"/>
      <c r="E173" s="227"/>
      <c r="F173" s="227"/>
      <c r="G173" s="227"/>
      <c r="H173" s="227"/>
      <c r="I173" s="227"/>
      <c r="J173" s="228"/>
      <c r="K173" s="118"/>
      <c r="L173" s="118" t="s">
        <v>143</v>
      </c>
      <c r="M173" s="75"/>
      <c r="N173" s="141" t="str">
        <f t="shared" ref="N173:N185" si="124">IF(M173&lt;&gt;0,IF(K173="","Allocate cost!",""),"")</f>
        <v/>
      </c>
      <c r="O173" s="97" t="str">
        <f t="shared" ref="O173:O185" si="125">IF(K173="Internal",M173,"-")</f>
        <v>-</v>
      </c>
      <c r="P173" s="97" t="str">
        <f t="shared" ref="P173:P185" si="126">IF(K173="Related",M173,"-")</f>
        <v>-</v>
      </c>
      <c r="Q173" s="97" t="str">
        <f t="shared" ref="Q173:Q185" si="127">IF(K173="External",M173,"-")</f>
        <v>-</v>
      </c>
      <c r="S173" s="97" t="str">
        <f t="shared" si="122"/>
        <v>-</v>
      </c>
      <c r="T173" s="97" t="str">
        <f t="shared" si="123"/>
        <v>-</v>
      </c>
    </row>
    <row r="174" spans="1:20" ht="15" customHeight="1" x14ac:dyDescent="0.2">
      <c r="A174" s="60" t="s">
        <v>88</v>
      </c>
      <c r="B174" s="37" t="s">
        <v>294</v>
      </c>
      <c r="C174" s="226"/>
      <c r="D174" s="227"/>
      <c r="E174" s="227"/>
      <c r="F174" s="227"/>
      <c r="G174" s="227"/>
      <c r="H174" s="227"/>
      <c r="I174" s="227"/>
      <c r="J174" s="228"/>
      <c r="K174" s="118"/>
      <c r="L174" s="118" t="s">
        <v>143</v>
      </c>
      <c r="M174" s="75"/>
      <c r="N174" s="141" t="str">
        <f t="shared" si="124"/>
        <v/>
      </c>
      <c r="O174" s="97" t="str">
        <f t="shared" si="125"/>
        <v>-</v>
      </c>
      <c r="P174" s="97" t="str">
        <f t="shared" si="126"/>
        <v>-</v>
      </c>
      <c r="Q174" s="97" t="str">
        <f t="shared" si="127"/>
        <v>-</v>
      </c>
      <c r="S174" s="97" t="str">
        <f t="shared" si="122"/>
        <v>-</v>
      </c>
      <c r="T174" s="97" t="str">
        <f t="shared" si="123"/>
        <v>-</v>
      </c>
    </row>
    <row r="175" spans="1:20" ht="15" customHeight="1" x14ac:dyDescent="0.2">
      <c r="A175" s="36" t="s">
        <v>89</v>
      </c>
      <c r="B175" s="37" t="s">
        <v>295</v>
      </c>
      <c r="C175" s="226"/>
      <c r="D175" s="227"/>
      <c r="E175" s="227"/>
      <c r="F175" s="227"/>
      <c r="G175" s="227"/>
      <c r="H175" s="227"/>
      <c r="I175" s="227"/>
      <c r="J175" s="228"/>
      <c r="K175" s="118"/>
      <c r="L175" s="118" t="s">
        <v>143</v>
      </c>
      <c r="M175" s="75"/>
      <c r="N175" s="141" t="str">
        <f t="shared" si="124"/>
        <v/>
      </c>
      <c r="O175" s="97" t="str">
        <f t="shared" si="125"/>
        <v>-</v>
      </c>
      <c r="P175" s="97" t="str">
        <f t="shared" si="126"/>
        <v>-</v>
      </c>
      <c r="Q175" s="97" t="str">
        <f t="shared" si="127"/>
        <v>-</v>
      </c>
      <c r="S175" s="97" t="str">
        <f t="shared" si="122"/>
        <v>-</v>
      </c>
      <c r="T175" s="97" t="str">
        <f t="shared" si="123"/>
        <v>-</v>
      </c>
    </row>
    <row r="176" spans="1:20" ht="15" customHeight="1" x14ac:dyDescent="0.2">
      <c r="A176" s="36" t="s">
        <v>123</v>
      </c>
      <c r="B176" s="37" t="s">
        <v>296</v>
      </c>
      <c r="C176" s="226"/>
      <c r="D176" s="227"/>
      <c r="E176" s="227"/>
      <c r="F176" s="227"/>
      <c r="G176" s="227"/>
      <c r="H176" s="227"/>
      <c r="I176" s="227"/>
      <c r="J176" s="228"/>
      <c r="K176" s="118"/>
      <c r="L176" s="118" t="s">
        <v>143</v>
      </c>
      <c r="M176" s="75"/>
      <c r="N176" s="141" t="str">
        <f t="shared" si="124"/>
        <v/>
      </c>
      <c r="O176" s="97" t="str">
        <f t="shared" si="125"/>
        <v>-</v>
      </c>
      <c r="P176" s="97" t="str">
        <f t="shared" si="126"/>
        <v>-</v>
      </c>
      <c r="Q176" s="97" t="str">
        <f t="shared" si="127"/>
        <v>-</v>
      </c>
      <c r="S176" s="97" t="str">
        <f t="shared" si="122"/>
        <v>-</v>
      </c>
      <c r="T176" s="97" t="str">
        <f t="shared" si="123"/>
        <v>-</v>
      </c>
    </row>
    <row r="177" spans="1:20" ht="15" customHeight="1" x14ac:dyDescent="0.2">
      <c r="A177" s="36" t="s">
        <v>124</v>
      </c>
      <c r="B177" s="37" t="s">
        <v>297</v>
      </c>
      <c r="C177" s="226"/>
      <c r="D177" s="227"/>
      <c r="E177" s="227"/>
      <c r="F177" s="227"/>
      <c r="G177" s="227"/>
      <c r="H177" s="227"/>
      <c r="I177" s="227"/>
      <c r="J177" s="228"/>
      <c r="K177" s="118"/>
      <c r="L177" s="118" t="s">
        <v>143</v>
      </c>
      <c r="M177" s="75"/>
      <c r="N177" s="141" t="str">
        <f t="shared" si="124"/>
        <v/>
      </c>
      <c r="O177" s="97" t="str">
        <f t="shared" si="125"/>
        <v>-</v>
      </c>
      <c r="P177" s="97" t="str">
        <f t="shared" si="126"/>
        <v>-</v>
      </c>
      <c r="Q177" s="97" t="str">
        <f t="shared" si="127"/>
        <v>-</v>
      </c>
      <c r="S177" s="97" t="str">
        <f t="shared" si="122"/>
        <v>-</v>
      </c>
      <c r="T177" s="97" t="str">
        <f t="shared" si="123"/>
        <v>-</v>
      </c>
    </row>
    <row r="178" spans="1:20" ht="15" customHeight="1" x14ac:dyDescent="0.2">
      <c r="A178" s="36" t="s">
        <v>125</v>
      </c>
      <c r="B178" s="37" t="s">
        <v>298</v>
      </c>
      <c r="C178" s="226"/>
      <c r="D178" s="227"/>
      <c r="E178" s="227"/>
      <c r="F178" s="227"/>
      <c r="G178" s="227"/>
      <c r="H178" s="227"/>
      <c r="I178" s="227"/>
      <c r="J178" s="228"/>
      <c r="K178" s="118"/>
      <c r="L178" s="118" t="s">
        <v>143</v>
      </c>
      <c r="M178" s="75"/>
      <c r="N178" s="141" t="str">
        <f t="shared" si="124"/>
        <v/>
      </c>
      <c r="O178" s="97" t="str">
        <f t="shared" si="125"/>
        <v>-</v>
      </c>
      <c r="P178" s="97" t="str">
        <f t="shared" si="126"/>
        <v>-</v>
      </c>
      <c r="Q178" s="97" t="str">
        <f t="shared" si="127"/>
        <v>-</v>
      </c>
      <c r="S178" s="97" t="str">
        <f t="shared" si="122"/>
        <v>-</v>
      </c>
      <c r="T178" s="97" t="str">
        <f t="shared" si="123"/>
        <v>-</v>
      </c>
    </row>
    <row r="179" spans="1:20" ht="15" customHeight="1" x14ac:dyDescent="0.2">
      <c r="A179" s="36" t="s">
        <v>126</v>
      </c>
      <c r="B179" s="37" t="s">
        <v>299</v>
      </c>
      <c r="C179" s="226"/>
      <c r="D179" s="227"/>
      <c r="E179" s="227"/>
      <c r="F179" s="227"/>
      <c r="G179" s="227"/>
      <c r="H179" s="227"/>
      <c r="I179" s="227"/>
      <c r="J179" s="228"/>
      <c r="K179" s="118"/>
      <c r="L179" s="118" t="s">
        <v>143</v>
      </c>
      <c r="M179" s="75"/>
      <c r="N179" s="141" t="str">
        <f t="shared" si="124"/>
        <v/>
      </c>
      <c r="O179" s="97" t="str">
        <f t="shared" si="125"/>
        <v>-</v>
      </c>
      <c r="P179" s="97" t="str">
        <f t="shared" si="126"/>
        <v>-</v>
      </c>
      <c r="Q179" s="97" t="str">
        <f t="shared" si="127"/>
        <v>-</v>
      </c>
      <c r="S179" s="97" t="str">
        <f t="shared" si="122"/>
        <v>-</v>
      </c>
      <c r="T179" s="97" t="str">
        <f t="shared" si="123"/>
        <v>-</v>
      </c>
    </row>
    <row r="180" spans="1:20" ht="15" customHeight="1" x14ac:dyDescent="0.2">
      <c r="A180" s="36" t="s">
        <v>90</v>
      </c>
      <c r="B180" s="37" t="s">
        <v>300</v>
      </c>
      <c r="C180" s="226"/>
      <c r="D180" s="227"/>
      <c r="E180" s="227"/>
      <c r="F180" s="227"/>
      <c r="G180" s="227"/>
      <c r="H180" s="227"/>
      <c r="I180" s="227"/>
      <c r="J180" s="228"/>
      <c r="K180" s="118"/>
      <c r="L180" s="118" t="s">
        <v>143</v>
      </c>
      <c r="M180" s="75"/>
      <c r="N180" s="141" t="str">
        <f t="shared" si="124"/>
        <v/>
      </c>
      <c r="O180" s="97" t="str">
        <f t="shared" si="125"/>
        <v>-</v>
      </c>
      <c r="P180" s="97" t="str">
        <f t="shared" si="126"/>
        <v>-</v>
      </c>
      <c r="Q180" s="97" t="str">
        <f t="shared" si="127"/>
        <v>-</v>
      </c>
      <c r="S180" s="97" t="str">
        <f t="shared" si="122"/>
        <v>-</v>
      </c>
      <c r="T180" s="97" t="str">
        <f t="shared" si="123"/>
        <v>-</v>
      </c>
    </row>
    <row r="181" spans="1:20" ht="15" customHeight="1" x14ac:dyDescent="0.2">
      <c r="A181" s="36" t="s">
        <v>91</v>
      </c>
      <c r="B181" s="37" t="s">
        <v>301</v>
      </c>
      <c r="C181" s="226"/>
      <c r="D181" s="227"/>
      <c r="E181" s="227"/>
      <c r="F181" s="227"/>
      <c r="G181" s="227"/>
      <c r="H181" s="227"/>
      <c r="I181" s="227"/>
      <c r="J181" s="228"/>
      <c r="K181" s="118"/>
      <c r="L181" s="118" t="s">
        <v>143</v>
      </c>
      <c r="M181" s="75"/>
      <c r="N181" s="141" t="str">
        <f t="shared" si="124"/>
        <v/>
      </c>
      <c r="O181" s="97" t="str">
        <f t="shared" si="125"/>
        <v>-</v>
      </c>
      <c r="P181" s="97" t="str">
        <f t="shared" si="126"/>
        <v>-</v>
      </c>
      <c r="Q181" s="97" t="str">
        <f t="shared" si="127"/>
        <v>-</v>
      </c>
      <c r="S181" s="97" t="str">
        <f t="shared" si="122"/>
        <v>-</v>
      </c>
      <c r="T181" s="97" t="str">
        <f t="shared" si="123"/>
        <v>-</v>
      </c>
    </row>
    <row r="182" spans="1:20" ht="15" customHeight="1" x14ac:dyDescent="0.2">
      <c r="A182" s="36" t="s">
        <v>92</v>
      </c>
      <c r="B182" s="37" t="s">
        <v>302</v>
      </c>
      <c r="C182" s="226"/>
      <c r="D182" s="227"/>
      <c r="E182" s="227"/>
      <c r="F182" s="227"/>
      <c r="G182" s="227"/>
      <c r="H182" s="227"/>
      <c r="I182" s="227"/>
      <c r="J182" s="228"/>
      <c r="K182" s="118"/>
      <c r="L182" s="118" t="s">
        <v>143</v>
      </c>
      <c r="M182" s="75"/>
      <c r="N182" s="141" t="str">
        <f t="shared" si="124"/>
        <v/>
      </c>
      <c r="O182" s="97" t="str">
        <f t="shared" si="125"/>
        <v>-</v>
      </c>
      <c r="P182" s="97" t="str">
        <f t="shared" si="126"/>
        <v>-</v>
      </c>
      <c r="Q182" s="97" t="str">
        <f t="shared" si="127"/>
        <v>-</v>
      </c>
      <c r="S182" s="97" t="str">
        <f t="shared" si="122"/>
        <v>-</v>
      </c>
      <c r="T182" s="97" t="str">
        <f t="shared" si="123"/>
        <v>-</v>
      </c>
    </row>
    <row r="183" spans="1:20" ht="15" customHeight="1" x14ac:dyDescent="0.2">
      <c r="A183" s="36" t="s">
        <v>127</v>
      </c>
      <c r="B183" s="37" t="s">
        <v>303</v>
      </c>
      <c r="C183" s="226"/>
      <c r="D183" s="227"/>
      <c r="E183" s="227"/>
      <c r="F183" s="227"/>
      <c r="G183" s="227"/>
      <c r="H183" s="227"/>
      <c r="I183" s="227"/>
      <c r="J183" s="228"/>
      <c r="K183" s="118"/>
      <c r="L183" s="118" t="s">
        <v>143</v>
      </c>
      <c r="M183" s="75"/>
      <c r="N183" s="141" t="str">
        <f t="shared" si="124"/>
        <v/>
      </c>
      <c r="O183" s="97" t="str">
        <f t="shared" si="125"/>
        <v>-</v>
      </c>
      <c r="P183" s="97" t="str">
        <f t="shared" si="126"/>
        <v>-</v>
      </c>
      <c r="Q183" s="97" t="str">
        <f t="shared" si="127"/>
        <v>-</v>
      </c>
      <c r="S183" s="97" t="str">
        <f t="shared" si="122"/>
        <v>-</v>
      </c>
      <c r="T183" s="97" t="str">
        <f t="shared" si="123"/>
        <v>-</v>
      </c>
    </row>
    <row r="184" spans="1:20" ht="15" customHeight="1" x14ac:dyDescent="0.2">
      <c r="A184" s="36" t="s">
        <v>128</v>
      </c>
      <c r="B184" s="37" t="s">
        <v>304</v>
      </c>
      <c r="C184" s="226"/>
      <c r="D184" s="290"/>
      <c r="E184" s="290"/>
      <c r="F184" s="290"/>
      <c r="G184" s="290"/>
      <c r="H184" s="290"/>
      <c r="I184" s="290"/>
      <c r="J184" s="291"/>
      <c r="K184" s="118"/>
      <c r="L184" s="118" t="s">
        <v>143</v>
      </c>
      <c r="M184" s="75"/>
      <c r="N184" s="141" t="str">
        <f t="shared" si="124"/>
        <v/>
      </c>
      <c r="O184" s="97" t="str">
        <f t="shared" si="125"/>
        <v>-</v>
      </c>
      <c r="P184" s="97" t="str">
        <f t="shared" si="126"/>
        <v>-</v>
      </c>
      <c r="Q184" s="97" t="str">
        <f t="shared" si="127"/>
        <v>-</v>
      </c>
      <c r="S184" s="97" t="str">
        <f t="shared" si="122"/>
        <v>-</v>
      </c>
      <c r="T184" s="97" t="str">
        <f t="shared" si="123"/>
        <v>-</v>
      </c>
    </row>
    <row r="185" spans="1:20" ht="15" customHeight="1" x14ac:dyDescent="0.2">
      <c r="A185" s="36" t="s">
        <v>93</v>
      </c>
      <c r="B185" s="37" t="s">
        <v>205</v>
      </c>
      <c r="C185" s="226"/>
      <c r="D185" s="227"/>
      <c r="E185" s="227"/>
      <c r="F185" s="227"/>
      <c r="G185" s="227"/>
      <c r="H185" s="227"/>
      <c r="I185" s="227"/>
      <c r="J185" s="228"/>
      <c r="K185" s="118"/>
      <c r="L185" s="118" t="s">
        <v>143</v>
      </c>
      <c r="M185" s="75"/>
      <c r="N185" s="141" t="str">
        <f t="shared" si="124"/>
        <v/>
      </c>
      <c r="O185" s="97" t="str">
        <f t="shared" si="125"/>
        <v>-</v>
      </c>
      <c r="P185" s="97" t="str">
        <f t="shared" si="126"/>
        <v>-</v>
      </c>
      <c r="Q185" s="97" t="str">
        <f t="shared" si="127"/>
        <v>-</v>
      </c>
      <c r="S185" s="97" t="str">
        <f t="shared" si="122"/>
        <v>-</v>
      </c>
      <c r="T185" s="97" t="str">
        <f t="shared" si="123"/>
        <v>-</v>
      </c>
    </row>
    <row r="186" spans="1:20" s="3" customFormat="1" ht="15" customHeight="1" x14ac:dyDescent="0.25">
      <c r="A186" s="61" t="s">
        <v>15</v>
      </c>
      <c r="B186" s="63" t="s">
        <v>214</v>
      </c>
      <c r="C186" s="64"/>
      <c r="D186" s="281"/>
      <c r="E186" s="281"/>
      <c r="F186" s="281"/>
      <c r="G186" s="281"/>
      <c r="H186" s="281"/>
      <c r="I186" s="281"/>
      <c r="J186" s="281"/>
      <c r="K186" s="269"/>
      <c r="L186" s="114"/>
      <c r="M186" s="58">
        <f>ROUND(SUM(M172:M185),0)</f>
        <v>0</v>
      </c>
      <c r="N186" s="140"/>
      <c r="O186" s="98">
        <f>ROUND(SUM(O172:O185),0)</f>
        <v>0</v>
      </c>
      <c r="P186" s="98">
        <f>ROUND(SUM(P172:P185),0)</f>
        <v>0</v>
      </c>
      <c r="Q186" s="98">
        <f>ROUND(SUM(Q172:Q185),0)</f>
        <v>0</v>
      </c>
      <c r="R186" s="105"/>
      <c r="S186" s="98">
        <f>ROUND(SUM(S172:S185),0)</f>
        <v>0</v>
      </c>
      <c r="T186" s="98">
        <f>ROUND(SUM(T172:T185),0)</f>
        <v>0</v>
      </c>
    </row>
    <row r="187" spans="1:20" s="3" customFormat="1" ht="15" customHeight="1" thickBot="1" x14ac:dyDescent="0.3">
      <c r="A187" s="77"/>
      <c r="B187" s="67"/>
      <c r="C187" s="67"/>
      <c r="D187" s="68"/>
      <c r="E187" s="78"/>
      <c r="F187" s="78"/>
      <c r="G187" s="78"/>
      <c r="H187" s="78"/>
      <c r="I187" s="78"/>
      <c r="J187" s="78"/>
      <c r="K187" s="78"/>
      <c r="L187" s="78"/>
      <c r="M187" s="85"/>
      <c r="N187" s="140"/>
      <c r="R187" s="105"/>
    </row>
    <row r="188" spans="1:20" ht="24" customHeight="1" thickBot="1" x14ac:dyDescent="0.25">
      <c r="A188" s="235" t="s">
        <v>196</v>
      </c>
      <c r="B188" s="236"/>
      <c r="C188" s="236"/>
      <c r="D188" s="236"/>
      <c r="E188" s="236"/>
      <c r="F188" s="236"/>
      <c r="G188" s="236"/>
      <c r="H188" s="236"/>
      <c r="I188" s="236"/>
      <c r="J188" s="236"/>
      <c r="K188" s="236"/>
      <c r="L188" s="236"/>
      <c r="M188" s="237"/>
    </row>
    <row r="189" spans="1:20" s="2" customFormat="1" ht="16.5" customHeight="1" x14ac:dyDescent="0.2">
      <c r="A189" s="278"/>
      <c r="B189" s="279"/>
      <c r="C189" s="279"/>
      <c r="D189" s="279"/>
      <c r="E189" s="279"/>
      <c r="F189" s="279"/>
      <c r="G189" s="279"/>
      <c r="H189" s="279"/>
      <c r="I189" s="279"/>
      <c r="J189" s="279"/>
      <c r="K189" s="279"/>
      <c r="L189" s="279"/>
      <c r="M189" s="280"/>
      <c r="N189" s="141"/>
      <c r="R189" s="106"/>
    </row>
    <row r="190" spans="1:20" s="3" customFormat="1" ht="19.5" customHeight="1" x14ac:dyDescent="0.25">
      <c r="A190" s="59" t="s">
        <v>16</v>
      </c>
      <c r="B190" s="63" t="s">
        <v>130</v>
      </c>
      <c r="C190" s="64"/>
      <c r="D190" s="65"/>
      <c r="E190" s="65"/>
      <c r="F190" s="65"/>
      <c r="G190" s="65"/>
      <c r="H190" s="65"/>
      <c r="I190" s="65"/>
      <c r="J190" s="65"/>
      <c r="K190" s="65"/>
      <c r="L190" s="65"/>
      <c r="M190" s="66"/>
      <c r="N190" s="140"/>
      <c r="R190" s="105"/>
    </row>
    <row r="191" spans="1:20" s="3" customFormat="1" ht="14.25" customHeight="1" x14ac:dyDescent="0.25">
      <c r="A191" s="157"/>
      <c r="B191" s="289" t="s">
        <v>316</v>
      </c>
      <c r="C191" s="276"/>
      <c r="D191" s="276"/>
      <c r="E191" s="276"/>
      <c r="F191" s="276"/>
      <c r="G191" s="276"/>
      <c r="H191" s="276"/>
      <c r="I191" s="276"/>
      <c r="J191" s="276"/>
      <c r="K191" s="276"/>
      <c r="L191" s="276"/>
      <c r="M191" s="277"/>
      <c r="N191" s="140"/>
      <c r="R191" s="105"/>
    </row>
    <row r="192" spans="1:20" ht="15" customHeight="1" x14ac:dyDescent="0.2">
      <c r="A192" s="238" t="s">
        <v>159</v>
      </c>
      <c r="B192" s="261" t="s">
        <v>137</v>
      </c>
      <c r="C192" s="253" t="s">
        <v>113</v>
      </c>
      <c r="D192" s="254"/>
      <c r="E192" s="254"/>
      <c r="F192" s="254"/>
      <c r="G192" s="254"/>
      <c r="H192" s="254"/>
      <c r="I192" s="254"/>
      <c r="J192" s="255"/>
      <c r="K192" s="154" t="s">
        <v>155</v>
      </c>
      <c r="L192" s="154" t="s">
        <v>155</v>
      </c>
      <c r="M192" s="242" t="s">
        <v>0</v>
      </c>
      <c r="O192" s="247" t="s">
        <v>185</v>
      </c>
      <c r="P192" s="248"/>
      <c r="Q192" s="249"/>
      <c r="S192" s="273" t="s">
        <v>186</v>
      </c>
      <c r="T192" s="274"/>
    </row>
    <row r="193" spans="1:20" s="74" customFormat="1" ht="15" customHeight="1" x14ac:dyDescent="0.2">
      <c r="A193" s="239"/>
      <c r="B193" s="262"/>
      <c r="C193" s="244" t="s">
        <v>288</v>
      </c>
      <c r="D193" s="245"/>
      <c r="E193" s="245"/>
      <c r="F193" s="245"/>
      <c r="G193" s="245"/>
      <c r="H193" s="245"/>
      <c r="I193" s="245"/>
      <c r="J193" s="246"/>
      <c r="K193" s="155" t="s">
        <v>156</v>
      </c>
      <c r="L193" s="155" t="s">
        <v>157</v>
      </c>
      <c r="M193" s="243"/>
      <c r="N193" s="140"/>
      <c r="O193" s="55" t="s">
        <v>140</v>
      </c>
      <c r="P193" s="55" t="s">
        <v>141</v>
      </c>
      <c r="Q193" s="55" t="s">
        <v>142</v>
      </c>
      <c r="R193" s="105"/>
      <c r="S193" s="55" t="s">
        <v>143</v>
      </c>
      <c r="T193" s="55" t="s">
        <v>144</v>
      </c>
    </row>
    <row r="194" spans="1:20" ht="15" customHeight="1" x14ac:dyDescent="0.2">
      <c r="A194" s="36" t="s">
        <v>94</v>
      </c>
      <c r="B194" s="37" t="s">
        <v>208</v>
      </c>
      <c r="C194" s="226"/>
      <c r="D194" s="227"/>
      <c r="E194" s="227"/>
      <c r="F194" s="227"/>
      <c r="G194" s="227"/>
      <c r="H194" s="227"/>
      <c r="I194" s="227"/>
      <c r="J194" s="228"/>
      <c r="K194" s="118"/>
      <c r="L194" s="118" t="s">
        <v>143</v>
      </c>
      <c r="M194" s="75"/>
      <c r="N194" s="141" t="str">
        <f>IF(M194&lt;&gt;0,IF(K194="","Allocate cost!",""),"")</f>
        <v/>
      </c>
      <c r="O194" s="97" t="str">
        <f t="shared" ref="O194" si="128">IF(K194="Internal",M194,"-")</f>
        <v>-</v>
      </c>
      <c r="P194" s="97" t="str">
        <f t="shared" ref="P194" si="129">IF(K194="Related",M194,"-")</f>
        <v>-</v>
      </c>
      <c r="Q194" s="97" t="str">
        <f t="shared" ref="Q194" si="130">IF(K194="External",M194,"-")</f>
        <v>-</v>
      </c>
      <c r="S194" s="97" t="str">
        <f t="shared" ref="S194:S200" si="131">IF($L194="Canadian",IF(OR($M194="",$M194=0),"-",$M194),"-")</f>
        <v>-</v>
      </c>
      <c r="T194" s="97" t="str">
        <f t="shared" ref="T194:T200" si="132">IF($L194="Non-Canadian",IF(OR($M194="",$M194=0),"-",$M194),"-")</f>
        <v>-</v>
      </c>
    </row>
    <row r="195" spans="1:20" ht="15" customHeight="1" x14ac:dyDescent="0.2">
      <c r="A195" s="36" t="s">
        <v>95</v>
      </c>
      <c r="B195" s="37" t="s">
        <v>209</v>
      </c>
      <c r="C195" s="226"/>
      <c r="D195" s="227"/>
      <c r="E195" s="227"/>
      <c r="F195" s="227"/>
      <c r="G195" s="227"/>
      <c r="H195" s="227"/>
      <c r="I195" s="227"/>
      <c r="J195" s="228"/>
      <c r="K195" s="118"/>
      <c r="L195" s="118" t="s">
        <v>143</v>
      </c>
      <c r="M195" s="75"/>
      <c r="N195" s="141" t="str">
        <f t="shared" ref="N195:N200" si="133">IF(M195&lt;&gt;0,IF(K195="","Allocate cost!",""),"")</f>
        <v/>
      </c>
      <c r="O195" s="97" t="str">
        <f t="shared" ref="O195:O200" si="134">IF(K195="Internal",M195,"-")</f>
        <v>-</v>
      </c>
      <c r="P195" s="97" t="str">
        <f t="shared" ref="P195:P200" si="135">IF(K195="Related",M195,"-")</f>
        <v>-</v>
      </c>
      <c r="Q195" s="97" t="str">
        <f t="shared" ref="Q195:Q200" si="136">IF(K195="External",M195,"-")</f>
        <v>-</v>
      </c>
      <c r="S195" s="97" t="str">
        <f t="shared" si="131"/>
        <v>-</v>
      </c>
      <c r="T195" s="97" t="str">
        <f t="shared" si="132"/>
        <v>-</v>
      </c>
    </row>
    <row r="196" spans="1:20" ht="15" customHeight="1" x14ac:dyDescent="0.2">
      <c r="A196" s="36" t="s">
        <v>96</v>
      </c>
      <c r="B196" s="37" t="s">
        <v>210</v>
      </c>
      <c r="C196" s="226"/>
      <c r="D196" s="227"/>
      <c r="E196" s="227"/>
      <c r="F196" s="227"/>
      <c r="G196" s="227"/>
      <c r="H196" s="227"/>
      <c r="I196" s="227"/>
      <c r="J196" s="228"/>
      <c r="K196" s="118"/>
      <c r="L196" s="118" t="s">
        <v>143</v>
      </c>
      <c r="M196" s="75"/>
      <c r="N196" s="141" t="str">
        <f t="shared" si="133"/>
        <v/>
      </c>
      <c r="O196" s="97" t="str">
        <f t="shared" si="134"/>
        <v>-</v>
      </c>
      <c r="P196" s="97" t="str">
        <f t="shared" si="135"/>
        <v>-</v>
      </c>
      <c r="Q196" s="97" t="str">
        <f t="shared" si="136"/>
        <v>-</v>
      </c>
      <c r="S196" s="97" t="str">
        <f t="shared" si="131"/>
        <v>-</v>
      </c>
      <c r="T196" s="97" t="str">
        <f t="shared" si="132"/>
        <v>-</v>
      </c>
    </row>
    <row r="197" spans="1:20" ht="15" customHeight="1" x14ac:dyDescent="0.2">
      <c r="A197" s="36" t="s">
        <v>97</v>
      </c>
      <c r="B197" s="121" t="s">
        <v>211</v>
      </c>
      <c r="C197" s="226"/>
      <c r="D197" s="227"/>
      <c r="E197" s="227"/>
      <c r="F197" s="227"/>
      <c r="G197" s="227"/>
      <c r="H197" s="227"/>
      <c r="I197" s="227"/>
      <c r="J197" s="228"/>
      <c r="K197" s="118"/>
      <c r="L197" s="118" t="s">
        <v>143</v>
      </c>
      <c r="M197" s="75"/>
      <c r="N197" s="141" t="str">
        <f t="shared" si="133"/>
        <v/>
      </c>
      <c r="O197" s="97" t="str">
        <f t="shared" si="134"/>
        <v>-</v>
      </c>
      <c r="P197" s="97" t="str">
        <f t="shared" si="135"/>
        <v>-</v>
      </c>
      <c r="Q197" s="97" t="str">
        <f t="shared" si="136"/>
        <v>-</v>
      </c>
      <c r="S197" s="97" t="str">
        <f t="shared" si="131"/>
        <v>-</v>
      </c>
      <c r="T197" s="97" t="str">
        <f t="shared" si="132"/>
        <v>-</v>
      </c>
    </row>
    <row r="198" spans="1:20" ht="15" customHeight="1" x14ac:dyDescent="0.2">
      <c r="A198" s="36" t="s">
        <v>98</v>
      </c>
      <c r="B198" s="37" t="s">
        <v>212</v>
      </c>
      <c r="C198" s="226"/>
      <c r="D198" s="227"/>
      <c r="E198" s="227"/>
      <c r="F198" s="227"/>
      <c r="G198" s="227"/>
      <c r="H198" s="227"/>
      <c r="I198" s="227"/>
      <c r="J198" s="228"/>
      <c r="K198" s="118"/>
      <c r="L198" s="118" t="s">
        <v>143</v>
      </c>
      <c r="M198" s="75"/>
      <c r="N198" s="141" t="str">
        <f t="shared" si="133"/>
        <v/>
      </c>
      <c r="O198" s="97" t="str">
        <f t="shared" si="134"/>
        <v>-</v>
      </c>
      <c r="P198" s="97" t="str">
        <f t="shared" si="135"/>
        <v>-</v>
      </c>
      <c r="Q198" s="97" t="str">
        <f t="shared" si="136"/>
        <v>-</v>
      </c>
      <c r="S198" s="97" t="str">
        <f t="shared" si="131"/>
        <v>-</v>
      </c>
      <c r="T198" s="97" t="str">
        <f t="shared" si="132"/>
        <v>-</v>
      </c>
    </row>
    <row r="199" spans="1:20" ht="15" customHeight="1" x14ac:dyDescent="0.2">
      <c r="A199" s="36" t="s">
        <v>99</v>
      </c>
      <c r="B199" s="37" t="s">
        <v>213</v>
      </c>
      <c r="C199" s="226"/>
      <c r="D199" s="227"/>
      <c r="E199" s="227"/>
      <c r="F199" s="227"/>
      <c r="G199" s="227"/>
      <c r="H199" s="227"/>
      <c r="I199" s="227"/>
      <c r="J199" s="228"/>
      <c r="K199" s="118"/>
      <c r="L199" s="118" t="s">
        <v>143</v>
      </c>
      <c r="M199" s="75"/>
      <c r="N199" s="141" t="str">
        <f t="shared" si="133"/>
        <v/>
      </c>
      <c r="O199" s="97" t="str">
        <f t="shared" si="134"/>
        <v>-</v>
      </c>
      <c r="P199" s="97" t="str">
        <f t="shared" si="135"/>
        <v>-</v>
      </c>
      <c r="Q199" s="97" t="str">
        <f t="shared" si="136"/>
        <v>-</v>
      </c>
      <c r="S199" s="97" t="str">
        <f t="shared" si="131"/>
        <v>-</v>
      </c>
      <c r="T199" s="97" t="str">
        <f t="shared" si="132"/>
        <v>-</v>
      </c>
    </row>
    <row r="200" spans="1:20" ht="15" customHeight="1" x14ac:dyDescent="0.2">
      <c r="A200" s="36" t="s">
        <v>100</v>
      </c>
      <c r="B200" s="37" t="s">
        <v>205</v>
      </c>
      <c r="C200" s="226"/>
      <c r="D200" s="227"/>
      <c r="E200" s="227"/>
      <c r="F200" s="227"/>
      <c r="G200" s="227"/>
      <c r="H200" s="227"/>
      <c r="I200" s="227"/>
      <c r="J200" s="228"/>
      <c r="K200" s="118"/>
      <c r="L200" s="118" t="s">
        <v>143</v>
      </c>
      <c r="M200" s="75"/>
      <c r="N200" s="141" t="str">
        <f t="shared" si="133"/>
        <v/>
      </c>
      <c r="O200" s="97" t="str">
        <f t="shared" si="134"/>
        <v>-</v>
      </c>
      <c r="P200" s="97" t="str">
        <f t="shared" si="135"/>
        <v>-</v>
      </c>
      <c r="Q200" s="97" t="str">
        <f t="shared" si="136"/>
        <v>-</v>
      </c>
      <c r="S200" s="97" t="str">
        <f t="shared" si="131"/>
        <v>-</v>
      </c>
      <c r="T200" s="97" t="str">
        <f t="shared" si="132"/>
        <v>-</v>
      </c>
    </row>
    <row r="201" spans="1:20" s="3" customFormat="1" ht="15" customHeight="1" x14ac:dyDescent="0.25">
      <c r="A201" s="61" t="s">
        <v>16</v>
      </c>
      <c r="B201" s="62" t="s">
        <v>197</v>
      </c>
      <c r="C201" s="69"/>
      <c r="D201" s="281"/>
      <c r="E201" s="281"/>
      <c r="F201" s="281"/>
      <c r="G201" s="281"/>
      <c r="H201" s="281"/>
      <c r="I201" s="281"/>
      <c r="J201" s="281"/>
      <c r="K201" s="269"/>
      <c r="L201" s="114"/>
      <c r="M201" s="58">
        <f>ROUND(SUM(M194:M200),0)</f>
        <v>0</v>
      </c>
      <c r="N201" s="140"/>
      <c r="O201" s="98">
        <f>ROUND(SUM(O194:O200),0)</f>
        <v>0</v>
      </c>
      <c r="P201" s="98">
        <f>ROUND(SUM(P194:P200),0)</f>
        <v>0</v>
      </c>
      <c r="Q201" s="98">
        <f>ROUND(SUM(Q194:Q200),0)</f>
        <v>0</v>
      </c>
      <c r="R201" s="105"/>
      <c r="S201" s="98">
        <f>ROUND(SUM(S194:S200),0)</f>
        <v>0</v>
      </c>
      <c r="T201" s="98">
        <f>ROUND(SUM(T194:T200),0)</f>
        <v>0</v>
      </c>
    </row>
    <row r="202" spans="1:20" s="2" customFormat="1" ht="15" customHeight="1" thickBot="1" x14ac:dyDescent="0.25">
      <c r="A202" s="88"/>
      <c r="B202" s="88"/>
      <c r="C202" s="88"/>
      <c r="D202" s="89"/>
      <c r="E202" s="89"/>
      <c r="F202" s="89"/>
      <c r="G202" s="89"/>
      <c r="H202" s="89"/>
      <c r="I202" s="89"/>
      <c r="J202" s="89"/>
      <c r="K202" s="89"/>
      <c r="L202" s="89"/>
      <c r="M202" s="90"/>
      <c r="N202" s="141"/>
      <c r="R202" s="106"/>
    </row>
    <row r="203" spans="1:20" ht="23.25" customHeight="1" thickBot="1" x14ac:dyDescent="0.25">
      <c r="A203" s="235" t="s">
        <v>312</v>
      </c>
      <c r="B203" s="236"/>
      <c r="C203" s="236"/>
      <c r="D203" s="236"/>
      <c r="E203" s="236"/>
      <c r="F203" s="236"/>
      <c r="G203" s="236"/>
      <c r="H203" s="236"/>
      <c r="I203" s="236"/>
      <c r="J203" s="236"/>
      <c r="K203" s="236"/>
      <c r="L203" s="236"/>
      <c r="M203" s="237"/>
    </row>
    <row r="204" spans="1:20" ht="15" customHeight="1" x14ac:dyDescent="0.2">
      <c r="A204" s="9"/>
      <c r="B204" s="9"/>
      <c r="C204" s="9"/>
      <c r="D204" s="4"/>
      <c r="E204" s="4"/>
      <c r="F204" s="4"/>
      <c r="G204" s="4"/>
      <c r="H204" s="4"/>
      <c r="I204" s="4"/>
      <c r="J204" s="4"/>
      <c r="K204" s="4"/>
      <c r="L204" s="4"/>
      <c r="M204" s="91"/>
    </row>
    <row r="205" spans="1:20" ht="15" customHeight="1" x14ac:dyDescent="0.2">
      <c r="A205" s="238" t="s">
        <v>159</v>
      </c>
      <c r="B205" s="261" t="s">
        <v>137</v>
      </c>
      <c r="C205" s="282"/>
      <c r="D205" s="283"/>
      <c r="E205" s="283"/>
      <c r="F205" s="283"/>
      <c r="G205" s="283"/>
      <c r="H205" s="283"/>
      <c r="I205" s="283"/>
      <c r="J205" s="284"/>
      <c r="K205" s="154" t="s">
        <v>155</v>
      </c>
      <c r="L205" s="154" t="s">
        <v>155</v>
      </c>
      <c r="M205" s="242" t="s">
        <v>0</v>
      </c>
      <c r="O205" s="247" t="s">
        <v>185</v>
      </c>
      <c r="P205" s="248"/>
      <c r="Q205" s="249"/>
      <c r="S205" s="273" t="s">
        <v>186</v>
      </c>
      <c r="T205" s="274"/>
    </row>
    <row r="206" spans="1:20" s="74" customFormat="1" ht="15" customHeight="1" x14ac:dyDescent="0.2">
      <c r="A206" s="239"/>
      <c r="B206" s="262"/>
      <c r="C206" s="232"/>
      <c r="D206" s="233"/>
      <c r="E206" s="233"/>
      <c r="F206" s="233"/>
      <c r="G206" s="233"/>
      <c r="H206" s="233"/>
      <c r="I206" s="233"/>
      <c r="J206" s="234"/>
      <c r="K206" s="155" t="s">
        <v>156</v>
      </c>
      <c r="L206" s="155" t="s">
        <v>157</v>
      </c>
      <c r="M206" s="243"/>
      <c r="N206" s="140"/>
      <c r="O206" s="55" t="s">
        <v>140</v>
      </c>
      <c r="P206" s="55" t="s">
        <v>141</v>
      </c>
      <c r="Q206" s="55" t="s">
        <v>142</v>
      </c>
      <c r="R206" s="105"/>
      <c r="S206" s="55" t="s">
        <v>143</v>
      </c>
      <c r="T206" s="55" t="s">
        <v>144</v>
      </c>
    </row>
    <row r="207" spans="1:20" ht="15" customHeight="1" x14ac:dyDescent="0.2">
      <c r="A207" s="61" t="s">
        <v>1</v>
      </c>
      <c r="B207" s="196" t="s">
        <v>323</v>
      </c>
      <c r="C207" s="201" t="s">
        <v>198</v>
      </c>
      <c r="D207" s="202"/>
      <c r="E207" s="202"/>
      <c r="F207" s="202"/>
      <c r="G207" s="202"/>
      <c r="H207" s="202"/>
      <c r="I207" s="202"/>
      <c r="J207" s="203"/>
      <c r="K207" s="118"/>
      <c r="L207" s="118" t="s">
        <v>143</v>
      </c>
      <c r="M207" s="168"/>
      <c r="N207" s="140" t="str">
        <f>IF(M207&gt;$M$154*0.1,"Over 10% cap!","")&amp;IF(AND(K207="",M207&gt;$M$20*0.1)," &amp; ","")&amp;IF(M207&lt;&gt;0,IF(K207="","Allocate cost!",""),"")</f>
        <v/>
      </c>
      <c r="O207" s="175">
        <f>IF($K207="Internal",ROUND($M207,0),0)</f>
        <v>0</v>
      </c>
      <c r="P207" s="175">
        <f>IF($K207="Related",ROUND($M207,0),0)</f>
        <v>0</v>
      </c>
      <c r="Q207" s="175">
        <f>IF($K207="External",ROUND($M207,0),0)</f>
        <v>0</v>
      </c>
      <c r="S207" s="175">
        <f>IF($L207="Canadian",IF(OR($M207="",$M207=0),0,ROUND($M207,0)),0)</f>
        <v>0</v>
      </c>
      <c r="T207" s="175">
        <f>IF($L207="Non-Canadian",IF(OR($M207="",$M207=0),0,ROUND($M207,0)),0)</f>
        <v>0</v>
      </c>
    </row>
    <row r="208" spans="1:20" ht="15" customHeight="1" x14ac:dyDescent="0.2">
      <c r="A208" s="61" t="s">
        <v>1</v>
      </c>
      <c r="B208" s="196" t="s">
        <v>324</v>
      </c>
      <c r="C208" s="201" t="s">
        <v>328</v>
      </c>
      <c r="D208" s="202"/>
      <c r="E208" s="202"/>
      <c r="F208" s="202"/>
      <c r="G208" s="202"/>
      <c r="H208" s="202"/>
      <c r="I208" s="202"/>
      <c r="J208" s="203"/>
      <c r="K208" s="118"/>
      <c r="L208" s="118" t="s">
        <v>144</v>
      </c>
      <c r="M208" s="168"/>
      <c r="O208" s="175">
        <f>IF($K208="Internal",ROUND($M208,0),0)</f>
        <v>0</v>
      </c>
      <c r="P208" s="175">
        <f>IF($K208="Related",ROUND($M208,0),0)</f>
        <v>0</v>
      </c>
      <c r="Q208" s="175">
        <f>IF($K208="External",ROUND($M208,0),0)</f>
        <v>0</v>
      </c>
      <c r="S208" s="175">
        <f>IF($L208="Canadian",IF(OR($M208="",$M208=0),0,ROUND($M208,0)),0)</f>
        <v>0</v>
      </c>
      <c r="T208" s="175">
        <f>IF($L208="Non-Canadian",IF(OR($M208="",$M208=0),0,ROUND($M208,0)),0)</f>
        <v>0</v>
      </c>
    </row>
    <row r="209" spans="1:20" ht="15" customHeight="1" x14ac:dyDescent="0.2">
      <c r="A209" s="61" t="s">
        <v>103</v>
      </c>
      <c r="B209" s="196" t="s">
        <v>325</v>
      </c>
      <c r="C209" s="229" t="s">
        <v>198</v>
      </c>
      <c r="D209" s="230"/>
      <c r="E209" s="230"/>
      <c r="F209" s="230"/>
      <c r="G209" s="230"/>
      <c r="H209" s="230"/>
      <c r="I209" s="230"/>
      <c r="J209" s="231"/>
      <c r="K209" s="118"/>
      <c r="L209" s="118" t="s">
        <v>143</v>
      </c>
      <c r="M209" s="168"/>
      <c r="N209" s="140" t="str">
        <f>IF(M209&gt;$M$154*0.1,"Over 10% cap!","")&amp;IF(AND(K209="",M209&gt;$M$20*0.1)," &amp; ","")&amp;IF(M209&lt;&gt;0,IF(K209="","Allocate cost!",""),"")</f>
        <v/>
      </c>
      <c r="O209" s="175">
        <f>IF($K209="Internal",ROUND($M209,0),0)</f>
        <v>0</v>
      </c>
      <c r="P209" s="175">
        <f>IF($K209="Related",ROUND($M209,0),0)</f>
        <v>0</v>
      </c>
      <c r="Q209" s="175">
        <f>IF($K209="External",ROUND($M209,0),0)</f>
        <v>0</v>
      </c>
      <c r="S209" s="175">
        <f>IF($L209="Canadian",IF(OR($M209="",$M209=0),0,ROUND($M209,0)),0)</f>
        <v>0</v>
      </c>
      <c r="T209" s="175">
        <f>IF($L209="Non-Canadian",IF(OR($M209="",$M209=0),0,ROUND($M209,0)),0)</f>
        <v>0</v>
      </c>
    </row>
    <row r="210" spans="1:20" ht="15" customHeight="1" x14ac:dyDescent="0.2">
      <c r="A210" s="61" t="s">
        <v>103</v>
      </c>
      <c r="B210" s="196" t="s">
        <v>326</v>
      </c>
      <c r="C210" s="229" t="s">
        <v>328</v>
      </c>
      <c r="D210" s="230"/>
      <c r="E210" s="230"/>
      <c r="F210" s="230"/>
      <c r="G210" s="230"/>
      <c r="H210" s="230"/>
      <c r="I210" s="230"/>
      <c r="J210" s="231"/>
      <c r="K210" s="118"/>
      <c r="L210" s="118" t="s">
        <v>144</v>
      </c>
      <c r="M210" s="168"/>
      <c r="O210" s="175">
        <f>IF($K210="Internal",ROUND($M210,0),0)</f>
        <v>0</v>
      </c>
      <c r="P210" s="175">
        <f>IF($K210="Related",ROUND($M210,0),0)</f>
        <v>0</v>
      </c>
      <c r="Q210" s="175">
        <f>IF($K210="External",ROUND($M210,0),0)</f>
        <v>0</v>
      </c>
      <c r="S210" s="175">
        <f>IF($L210="Canadian",IF(OR($M210="",$M210=0),0,ROUND($M210,0)),0)</f>
        <v>0</v>
      </c>
      <c r="T210" s="175">
        <f>IF($L210="Non-Canadian",IF(OR($M210="",$M210=0),0,ROUND($M210,0)),0)</f>
        <v>0</v>
      </c>
    </row>
    <row r="211" spans="1:20" ht="15" customHeight="1" x14ac:dyDescent="0.2">
      <c r="A211" s="25"/>
      <c r="B211" s="5"/>
      <c r="C211" s="5"/>
      <c r="D211" s="26"/>
      <c r="E211" s="5"/>
      <c r="F211" s="5"/>
      <c r="G211" s="5"/>
      <c r="H211" s="5"/>
      <c r="I211" s="5"/>
      <c r="J211" s="5"/>
      <c r="K211" s="5"/>
      <c r="L211" s="5"/>
      <c r="M211" s="5"/>
    </row>
    <row r="212" spans="1:20" ht="15" customHeight="1" x14ac:dyDescent="0.25">
      <c r="A212" s="172" t="s">
        <v>109</v>
      </c>
      <c r="B212" s="240" t="s">
        <v>199</v>
      </c>
      <c r="C212" s="241"/>
      <c r="D212" s="241"/>
      <c r="E212" s="241"/>
      <c r="F212" s="241"/>
      <c r="G212" s="241"/>
      <c r="H212" s="241"/>
      <c r="I212" s="241"/>
      <c r="J212" s="241"/>
      <c r="K212" s="241"/>
      <c r="L212" s="139"/>
      <c r="M212" s="198">
        <v>0</v>
      </c>
    </row>
    <row r="213" spans="1:20" ht="15" customHeight="1" x14ac:dyDescent="0.2">
      <c r="A213" s="25"/>
      <c r="B213" s="5"/>
      <c r="C213" s="5"/>
      <c r="D213" s="26"/>
      <c r="E213" s="5"/>
      <c r="F213" s="5"/>
      <c r="G213" s="5"/>
      <c r="H213" s="5"/>
      <c r="I213" s="5"/>
      <c r="J213" s="5"/>
      <c r="K213" s="5"/>
      <c r="L213" s="5"/>
      <c r="M213" s="5"/>
    </row>
    <row r="214" spans="1:20" s="166" customFormat="1" ht="15" customHeight="1" x14ac:dyDescent="0.25">
      <c r="A214" s="163"/>
      <c r="B214" s="224" t="s">
        <v>117</v>
      </c>
      <c r="C214" s="225"/>
      <c r="D214" s="225"/>
      <c r="E214" s="225"/>
      <c r="F214" s="225"/>
      <c r="G214" s="225"/>
      <c r="H214" s="225"/>
      <c r="I214" s="225"/>
      <c r="J214" s="225"/>
      <c r="K214" s="225"/>
      <c r="L214" s="164"/>
      <c r="M214" s="58">
        <f>M11+M22+M31+M47+M62+M73+M86+M94+M101+M119+M135+M152+M166+M186+M201+M207+M209+M212+M208+M210</f>
        <v>0</v>
      </c>
      <c r="N214" s="165"/>
      <c r="R214" s="167"/>
    </row>
    <row r="215" spans="1:20" ht="15" customHeight="1" x14ac:dyDescent="0.2">
      <c r="A215" s="25"/>
      <c r="B215" s="5"/>
      <c r="C215" s="5"/>
      <c r="D215" s="26"/>
      <c r="E215" s="5"/>
      <c r="F215" s="5"/>
      <c r="G215" s="5"/>
      <c r="H215" s="5"/>
      <c r="I215" s="5"/>
      <c r="J215" s="5"/>
      <c r="K215" s="5"/>
      <c r="L215" s="5"/>
      <c r="M215" s="5"/>
    </row>
    <row r="216" spans="1:20" ht="15" customHeight="1" x14ac:dyDescent="0.2">
      <c r="A216" s="185" t="s">
        <v>305</v>
      </c>
      <c r="B216" s="186"/>
      <c r="C216" s="186"/>
      <c r="D216" s="187"/>
      <c r="E216" s="186"/>
      <c r="F216" s="186"/>
      <c r="G216" s="186"/>
      <c r="H216" s="186"/>
      <c r="I216" s="186"/>
      <c r="J216" s="186"/>
      <c r="K216" s="186"/>
      <c r="L216" s="186"/>
      <c r="M216" s="188"/>
    </row>
    <row r="217" spans="1:20" ht="15" customHeight="1" x14ac:dyDescent="0.2">
      <c r="A217" s="25"/>
      <c r="B217" s="5"/>
      <c r="C217" s="5"/>
      <c r="D217" s="26"/>
      <c r="E217" s="5"/>
      <c r="F217" s="5"/>
      <c r="G217" s="5"/>
      <c r="H217" s="5"/>
      <c r="I217" s="5"/>
      <c r="J217" s="5"/>
      <c r="K217" s="5"/>
      <c r="L217" s="5"/>
      <c r="M217" s="5"/>
    </row>
    <row r="218" spans="1:20" ht="15" customHeight="1" x14ac:dyDescent="0.2">
      <c r="A218" s="25"/>
      <c r="B218" s="5"/>
      <c r="C218" s="5"/>
      <c r="D218" s="26"/>
      <c r="E218" s="5"/>
      <c r="F218" s="5"/>
      <c r="G218" s="5"/>
      <c r="H218" s="5"/>
      <c r="I218" s="5"/>
      <c r="J218" s="5"/>
      <c r="K218" s="5"/>
      <c r="L218" s="5"/>
      <c r="M218" s="5"/>
    </row>
    <row r="219" spans="1:20" ht="15" customHeight="1" x14ac:dyDescent="0.2">
      <c r="A219" s="25"/>
      <c r="B219" s="5"/>
      <c r="C219" s="5"/>
      <c r="D219" s="26"/>
      <c r="E219" s="5"/>
      <c r="F219" s="5"/>
      <c r="G219" s="5"/>
      <c r="H219" s="5"/>
      <c r="I219" s="5"/>
      <c r="J219" s="5"/>
      <c r="K219" s="5"/>
      <c r="L219" s="5"/>
      <c r="M219" s="5"/>
    </row>
    <row r="220" spans="1:20" ht="15" customHeight="1" x14ac:dyDescent="0.2">
      <c r="A220" s="25"/>
      <c r="B220" s="5"/>
      <c r="C220" s="5"/>
      <c r="D220" s="26"/>
      <c r="E220" s="5"/>
      <c r="F220" s="5"/>
      <c r="G220" s="5"/>
      <c r="H220" s="5"/>
      <c r="I220" s="5"/>
      <c r="J220" s="5"/>
      <c r="K220" s="5"/>
      <c r="L220" s="5"/>
      <c r="M220" s="5"/>
    </row>
    <row r="221" spans="1:20" ht="15" customHeight="1" x14ac:dyDescent="0.2">
      <c r="A221" s="25"/>
      <c r="B221" s="5"/>
      <c r="C221" s="5"/>
      <c r="D221" s="26"/>
      <c r="E221" s="5"/>
      <c r="F221" s="5"/>
      <c r="G221" s="5"/>
      <c r="H221" s="5"/>
      <c r="I221" s="5"/>
      <c r="J221" s="5"/>
      <c r="K221" s="5"/>
      <c r="L221" s="5"/>
      <c r="M221" s="5"/>
    </row>
    <row r="222" spans="1:20" ht="15" customHeight="1" x14ac:dyDescent="0.2">
      <c r="A222" s="25"/>
      <c r="B222" s="5"/>
      <c r="C222" s="5"/>
      <c r="D222" s="26"/>
      <c r="E222" s="5"/>
      <c r="F222" s="5"/>
      <c r="G222" s="5"/>
      <c r="H222" s="5"/>
      <c r="I222" s="5"/>
      <c r="J222" s="5"/>
      <c r="K222" s="5"/>
      <c r="L222" s="5"/>
      <c r="M222" s="5"/>
    </row>
    <row r="223" spans="1:20" ht="15" customHeight="1" x14ac:dyDescent="0.2">
      <c r="A223" s="25"/>
      <c r="B223" s="5"/>
      <c r="C223" s="5"/>
      <c r="D223" s="26"/>
      <c r="E223" s="5"/>
      <c r="F223" s="5"/>
      <c r="G223" s="5"/>
      <c r="H223" s="5"/>
      <c r="I223" s="5"/>
      <c r="J223" s="5"/>
      <c r="K223" s="5"/>
      <c r="L223" s="5"/>
      <c r="M223" s="5"/>
    </row>
    <row r="224" spans="1:20" ht="15" customHeight="1" x14ac:dyDescent="0.2">
      <c r="A224" s="25"/>
      <c r="B224" s="5"/>
      <c r="C224" s="5"/>
      <c r="D224" s="26"/>
      <c r="E224" s="5"/>
      <c r="F224" s="5"/>
      <c r="G224" s="5"/>
      <c r="H224" s="5"/>
      <c r="I224" s="5"/>
      <c r="J224" s="5"/>
      <c r="K224" s="5"/>
      <c r="L224" s="5"/>
      <c r="M224" s="5"/>
    </row>
    <row r="225" spans="1:13" ht="15" customHeight="1" x14ac:dyDescent="0.2">
      <c r="A225" s="25"/>
      <c r="B225" s="5"/>
      <c r="C225" s="5"/>
      <c r="D225" s="26"/>
      <c r="E225" s="5"/>
      <c r="F225" s="5"/>
      <c r="G225" s="5"/>
      <c r="H225" s="5"/>
      <c r="I225" s="5"/>
      <c r="J225" s="5"/>
      <c r="K225" s="5"/>
      <c r="L225" s="5"/>
      <c r="M225" s="5"/>
    </row>
    <row r="226" spans="1:13" ht="15" customHeight="1" x14ac:dyDescent="0.2">
      <c r="A226" s="25"/>
      <c r="B226" s="5"/>
      <c r="C226" s="5"/>
      <c r="D226" s="26"/>
      <c r="E226" s="5"/>
      <c r="F226" s="5"/>
      <c r="G226" s="5"/>
      <c r="H226" s="5"/>
      <c r="I226" s="5"/>
      <c r="J226" s="5"/>
      <c r="K226" s="5"/>
      <c r="L226" s="5"/>
      <c r="M226" s="5"/>
    </row>
    <row r="227" spans="1:13" ht="15" customHeight="1" x14ac:dyDescent="0.2">
      <c r="A227" s="25"/>
      <c r="B227" s="5"/>
      <c r="C227" s="5"/>
      <c r="D227" s="26"/>
      <c r="E227" s="5"/>
      <c r="F227" s="5"/>
      <c r="G227" s="5"/>
      <c r="H227" s="5"/>
      <c r="I227" s="5"/>
      <c r="J227" s="5"/>
      <c r="K227" s="5"/>
      <c r="L227" s="5"/>
      <c r="M227" s="5"/>
    </row>
    <row r="228" spans="1:13" ht="15" customHeight="1" x14ac:dyDescent="0.2">
      <c r="A228" s="25"/>
      <c r="B228" s="5"/>
      <c r="C228" s="5"/>
      <c r="D228" s="26"/>
      <c r="E228" s="5"/>
      <c r="F228" s="5"/>
      <c r="G228" s="5"/>
      <c r="H228" s="5"/>
      <c r="I228" s="5"/>
      <c r="J228" s="5"/>
      <c r="K228" s="5"/>
      <c r="L228" s="5"/>
      <c r="M228" s="5"/>
    </row>
    <row r="229" spans="1:13" ht="15" customHeight="1" x14ac:dyDescent="0.2">
      <c r="A229" s="25"/>
      <c r="B229" s="5"/>
      <c r="C229" s="5"/>
      <c r="D229" s="26"/>
      <c r="E229" s="5"/>
      <c r="F229" s="5"/>
      <c r="G229" s="5"/>
      <c r="H229" s="5"/>
      <c r="I229" s="5"/>
      <c r="J229" s="5"/>
      <c r="K229" s="5"/>
      <c r="L229" s="5"/>
      <c r="M229" s="5"/>
    </row>
    <row r="230" spans="1:13" ht="15" customHeight="1" x14ac:dyDescent="0.2">
      <c r="A230" s="25"/>
      <c r="B230" s="5"/>
      <c r="C230" s="5"/>
      <c r="D230" s="26"/>
      <c r="E230" s="5"/>
      <c r="F230" s="5"/>
      <c r="G230" s="5"/>
      <c r="H230" s="5"/>
      <c r="I230" s="5"/>
      <c r="J230" s="5"/>
      <c r="K230" s="5"/>
      <c r="L230" s="5"/>
      <c r="M230" s="5"/>
    </row>
    <row r="231" spans="1:13" ht="15" customHeight="1" x14ac:dyDescent="0.2">
      <c r="A231" s="25"/>
      <c r="B231" s="5"/>
      <c r="C231" s="5"/>
      <c r="D231" s="26"/>
      <c r="E231" s="5"/>
      <c r="F231" s="5"/>
      <c r="G231" s="5"/>
      <c r="H231" s="5"/>
      <c r="I231" s="5"/>
      <c r="J231" s="5"/>
      <c r="K231" s="5"/>
      <c r="L231" s="5"/>
      <c r="M231" s="5"/>
    </row>
    <row r="232" spans="1:13" ht="15" customHeight="1" x14ac:dyDescent="0.2">
      <c r="A232" s="25"/>
      <c r="B232" s="5"/>
      <c r="C232" s="5"/>
      <c r="D232" s="26"/>
      <c r="E232" s="5"/>
      <c r="F232" s="5"/>
      <c r="G232" s="5"/>
      <c r="H232" s="5"/>
      <c r="I232" s="5"/>
      <c r="J232" s="5"/>
      <c r="K232" s="5"/>
      <c r="L232" s="5"/>
      <c r="M232" s="5"/>
    </row>
    <row r="233" spans="1:13" ht="15" customHeight="1" x14ac:dyDescent="0.2">
      <c r="A233" s="25"/>
      <c r="B233" s="5"/>
      <c r="C233" s="5"/>
      <c r="D233" s="26"/>
      <c r="E233" s="5"/>
      <c r="F233" s="5"/>
      <c r="G233" s="5"/>
      <c r="H233" s="5"/>
      <c r="I233" s="5"/>
      <c r="J233" s="5"/>
      <c r="K233" s="5"/>
      <c r="L233" s="5"/>
      <c r="M233" s="5"/>
    </row>
    <row r="234" spans="1:13" ht="15" customHeight="1" x14ac:dyDescent="0.2">
      <c r="A234" s="25"/>
      <c r="B234" s="5"/>
      <c r="C234" s="5"/>
      <c r="D234" s="26"/>
      <c r="E234" s="5"/>
      <c r="F234" s="5"/>
      <c r="G234" s="5"/>
      <c r="H234" s="5"/>
      <c r="I234" s="5"/>
      <c r="J234" s="5"/>
      <c r="K234" s="5"/>
      <c r="L234" s="5"/>
      <c r="M234" s="5"/>
    </row>
    <row r="235" spans="1:13" ht="15" customHeight="1" x14ac:dyDescent="0.2">
      <c r="A235" s="25"/>
      <c r="B235" s="5"/>
      <c r="C235" s="5"/>
      <c r="D235" s="26"/>
      <c r="E235" s="5"/>
      <c r="F235" s="5"/>
      <c r="G235" s="5"/>
      <c r="H235" s="5"/>
      <c r="I235" s="5"/>
      <c r="J235" s="5"/>
      <c r="K235" s="5"/>
      <c r="L235" s="5"/>
      <c r="M235" s="5"/>
    </row>
    <row r="236" spans="1:13" ht="15" customHeight="1" x14ac:dyDescent="0.2">
      <c r="A236" s="25"/>
      <c r="B236" s="5"/>
      <c r="C236" s="5"/>
      <c r="D236" s="26"/>
      <c r="E236" s="5"/>
      <c r="F236" s="5"/>
      <c r="G236" s="5"/>
      <c r="H236" s="5"/>
      <c r="I236" s="5"/>
      <c r="J236" s="5"/>
      <c r="K236" s="5"/>
      <c r="L236" s="5"/>
      <c r="M236" s="5"/>
    </row>
    <row r="237" spans="1:13" ht="15" customHeight="1" x14ac:dyDescent="0.2">
      <c r="A237" s="25"/>
      <c r="B237" s="5"/>
      <c r="C237" s="5"/>
      <c r="D237" s="26"/>
      <c r="E237" s="5"/>
      <c r="F237" s="5"/>
      <c r="G237" s="5"/>
      <c r="H237" s="5"/>
      <c r="I237" s="5"/>
      <c r="J237" s="5"/>
      <c r="K237" s="5"/>
      <c r="L237" s="5"/>
      <c r="M237" s="5"/>
    </row>
    <row r="238" spans="1:13" ht="15" customHeight="1" x14ac:dyDescent="0.2">
      <c r="A238" s="25"/>
      <c r="B238" s="5"/>
      <c r="C238" s="5"/>
      <c r="D238" s="26"/>
      <c r="E238" s="5"/>
      <c r="F238" s="5"/>
      <c r="G238" s="5"/>
      <c r="H238" s="5"/>
      <c r="I238" s="5"/>
      <c r="J238" s="5"/>
      <c r="K238" s="5"/>
      <c r="L238" s="5"/>
      <c r="M238" s="5"/>
    </row>
    <row r="239" spans="1:13" ht="15" customHeight="1" x14ac:dyDescent="0.2">
      <c r="A239" s="25"/>
      <c r="B239" s="5"/>
      <c r="C239" s="5"/>
      <c r="D239" s="26"/>
      <c r="E239" s="5"/>
      <c r="F239" s="5"/>
      <c r="G239" s="5"/>
      <c r="H239" s="5"/>
      <c r="I239" s="5"/>
      <c r="J239" s="5"/>
      <c r="K239" s="5"/>
      <c r="L239" s="5"/>
      <c r="M239" s="5"/>
    </row>
    <row r="240" spans="1:13" ht="15" customHeight="1" x14ac:dyDescent="0.2">
      <c r="A240" s="25"/>
      <c r="B240" s="5"/>
      <c r="C240" s="5"/>
      <c r="D240" s="26"/>
      <c r="E240" s="5"/>
      <c r="F240" s="5"/>
      <c r="G240" s="5"/>
      <c r="H240" s="5"/>
      <c r="I240" s="5"/>
      <c r="J240" s="5"/>
      <c r="K240" s="5"/>
      <c r="L240" s="5"/>
      <c r="M240" s="5"/>
    </row>
    <row r="241" spans="1:13" ht="15" customHeight="1" x14ac:dyDescent="0.2">
      <c r="A241" s="25"/>
      <c r="B241" s="5"/>
      <c r="C241" s="5"/>
      <c r="D241" s="26"/>
      <c r="E241" s="5"/>
      <c r="F241" s="5"/>
      <c r="G241" s="5"/>
      <c r="H241" s="5"/>
      <c r="I241" s="5"/>
      <c r="J241" s="5"/>
      <c r="K241" s="5"/>
      <c r="L241" s="5"/>
      <c r="M241" s="5"/>
    </row>
    <row r="260" spans="9:12" ht="15" hidden="1" customHeight="1" x14ac:dyDescent="0.2"/>
    <row r="261" spans="9:12" ht="15" hidden="1" customHeight="1" x14ac:dyDescent="0.2">
      <c r="I261" s="5" t="s">
        <v>281</v>
      </c>
      <c r="J261" s="5"/>
      <c r="K261" s="26" t="s">
        <v>140</v>
      </c>
      <c r="L261" s="26" t="s">
        <v>143</v>
      </c>
    </row>
    <row r="262" spans="9:12" ht="15" hidden="1" customHeight="1" x14ac:dyDescent="0.2">
      <c r="I262" s="5" t="s">
        <v>282</v>
      </c>
      <c r="J262" s="5"/>
      <c r="K262" s="26" t="s">
        <v>141</v>
      </c>
      <c r="L262" s="26" t="s">
        <v>144</v>
      </c>
    </row>
    <row r="263" spans="9:12" ht="15" hidden="1" customHeight="1" x14ac:dyDescent="0.2">
      <c r="I263" s="5" t="s">
        <v>283</v>
      </c>
      <c r="J263" s="5"/>
      <c r="K263" s="26" t="s">
        <v>142</v>
      </c>
      <c r="L263" s="26"/>
    </row>
    <row r="264" spans="9:12" ht="15" hidden="1" customHeight="1" x14ac:dyDescent="0.2">
      <c r="I264" s="5" t="s">
        <v>284</v>
      </c>
      <c r="J264" s="5"/>
      <c r="K264" s="26"/>
      <c r="L264" s="26"/>
    </row>
    <row r="265" spans="9:12" ht="15" hidden="1" customHeight="1" x14ac:dyDescent="0.2">
      <c r="I265" s="5" t="s">
        <v>285</v>
      </c>
      <c r="J265" s="5"/>
      <c r="K265" s="26"/>
      <c r="L265" s="26"/>
    </row>
  </sheetData>
  <mergeCells count="217">
    <mergeCell ref="C210:J210"/>
    <mergeCell ref="A14:A15"/>
    <mergeCell ref="D62:K62"/>
    <mergeCell ref="H50:I50"/>
    <mergeCell ref="C7:J7"/>
    <mergeCell ref="A10:M10"/>
    <mergeCell ref="B4:M4"/>
    <mergeCell ref="B191:M191"/>
    <mergeCell ref="M36:M37"/>
    <mergeCell ref="D152:F152"/>
    <mergeCell ref="G152:K152"/>
    <mergeCell ref="C129:F129"/>
    <mergeCell ref="C147:F147"/>
    <mergeCell ref="M65:M66"/>
    <mergeCell ref="H66:I66"/>
    <mergeCell ref="D73:K73"/>
    <mergeCell ref="C65:C66"/>
    <mergeCell ref="C50:C51"/>
    <mergeCell ref="H37:I37"/>
    <mergeCell ref="C9:J9"/>
    <mergeCell ref="A6:A7"/>
    <mergeCell ref="B6:B7"/>
    <mergeCell ref="B159:M159"/>
    <mergeCell ref="B104:B105"/>
    <mergeCell ref="A3:M3"/>
    <mergeCell ref="C27:J27"/>
    <mergeCell ref="C23:J23"/>
    <mergeCell ref="C8:J8"/>
    <mergeCell ref="B76:B77"/>
    <mergeCell ref="A76:A77"/>
    <mergeCell ref="A65:A66"/>
    <mergeCell ref="A36:A37"/>
    <mergeCell ref="B65:B66"/>
    <mergeCell ref="B50:B51"/>
    <mergeCell ref="B36:B37"/>
    <mergeCell ref="B14:B15"/>
    <mergeCell ref="B25:B26"/>
    <mergeCell ref="C28:J28"/>
    <mergeCell ref="M25:M26"/>
    <mergeCell ref="M6:M7"/>
    <mergeCell ref="M14:M15"/>
    <mergeCell ref="C26:J26"/>
    <mergeCell ref="C25:J25"/>
    <mergeCell ref="C15:J15"/>
    <mergeCell ref="C17:J17"/>
    <mergeCell ref="C18:J18"/>
    <mergeCell ref="C22:K22"/>
    <mergeCell ref="M76:M77"/>
    <mergeCell ref="H97:I97"/>
    <mergeCell ref="C134:F134"/>
    <mergeCell ref="C130:F130"/>
    <mergeCell ref="C132:F132"/>
    <mergeCell ref="H105:I105"/>
    <mergeCell ref="H104:I104"/>
    <mergeCell ref="S205:T205"/>
    <mergeCell ref="C172:J172"/>
    <mergeCell ref="C173:J173"/>
    <mergeCell ref="C174:J174"/>
    <mergeCell ref="C175:J175"/>
    <mergeCell ref="C144:F144"/>
    <mergeCell ref="C145:F145"/>
    <mergeCell ref="C146:F146"/>
    <mergeCell ref="B169:M169"/>
    <mergeCell ref="O160:Q160"/>
    <mergeCell ref="C184:J184"/>
    <mergeCell ref="B170:B171"/>
    <mergeCell ref="B192:B193"/>
    <mergeCell ref="M160:M161"/>
    <mergeCell ref="C161:J161"/>
    <mergeCell ref="B160:B161"/>
    <mergeCell ref="S192:T192"/>
    <mergeCell ref="C165:J165"/>
    <mergeCell ref="M104:M105"/>
    <mergeCell ref="O6:Q6"/>
    <mergeCell ref="C141:F141"/>
    <mergeCell ref="C142:F142"/>
    <mergeCell ref="C143:F143"/>
    <mergeCell ref="H139:I139"/>
    <mergeCell ref="H138:I138"/>
    <mergeCell ref="C139:F139"/>
    <mergeCell ref="D135:F135"/>
    <mergeCell ref="C138:F138"/>
    <mergeCell ref="C89:C90"/>
    <mergeCell ref="G135:K135"/>
    <mergeCell ref="O97:Q97"/>
    <mergeCell ref="M97:M98"/>
    <mergeCell ref="C131:F131"/>
    <mergeCell ref="C97:C98"/>
    <mergeCell ref="O138:Q138"/>
    <mergeCell ref="M138:M139"/>
    <mergeCell ref="C140:F140"/>
    <mergeCell ref="O104:Q104"/>
    <mergeCell ref="C127:F127"/>
    <mergeCell ref="C128:F128"/>
    <mergeCell ref="H98:I98"/>
    <mergeCell ref="O125:Q125"/>
    <mergeCell ref="S6:T6"/>
    <mergeCell ref="S14:T14"/>
    <mergeCell ref="S25:T25"/>
    <mergeCell ref="S36:T36"/>
    <mergeCell ref="S50:T50"/>
    <mergeCell ref="S65:T65"/>
    <mergeCell ref="S76:T76"/>
    <mergeCell ref="S104:T104"/>
    <mergeCell ref="S125:T125"/>
    <mergeCell ref="S89:T89"/>
    <mergeCell ref="S97:T97"/>
    <mergeCell ref="A189:M189"/>
    <mergeCell ref="O205:Q205"/>
    <mergeCell ref="M205:M206"/>
    <mergeCell ref="C199:J199"/>
    <mergeCell ref="C200:J200"/>
    <mergeCell ref="C198:J198"/>
    <mergeCell ref="M170:M171"/>
    <mergeCell ref="C171:J171"/>
    <mergeCell ref="C183:J183"/>
    <mergeCell ref="D201:K201"/>
    <mergeCell ref="D186:K186"/>
    <mergeCell ref="C192:J192"/>
    <mergeCell ref="C182:J182"/>
    <mergeCell ref="B205:B206"/>
    <mergeCell ref="C205:J205"/>
    <mergeCell ref="C197:J197"/>
    <mergeCell ref="A170:A171"/>
    <mergeCell ref="C185:J185"/>
    <mergeCell ref="C170:J170"/>
    <mergeCell ref="S138:T138"/>
    <mergeCell ref="S160:T160"/>
    <mergeCell ref="S170:T170"/>
    <mergeCell ref="A160:A161"/>
    <mergeCell ref="O170:Q170"/>
    <mergeCell ref="C162:J162"/>
    <mergeCell ref="C160:J160"/>
    <mergeCell ref="B124:M124"/>
    <mergeCell ref="C163:J163"/>
    <mergeCell ref="C164:J164"/>
    <mergeCell ref="C150:F150"/>
    <mergeCell ref="C151:F151"/>
    <mergeCell ref="H126:I126"/>
    <mergeCell ref="B125:B126"/>
    <mergeCell ref="M125:M126"/>
    <mergeCell ref="C125:F125"/>
    <mergeCell ref="C126:F126"/>
    <mergeCell ref="H125:I125"/>
    <mergeCell ref="A157:M157"/>
    <mergeCell ref="A156:M156"/>
    <mergeCell ref="C148:F148"/>
    <mergeCell ref="C149:F149"/>
    <mergeCell ref="O89:Q89"/>
    <mergeCell ref="H89:I89"/>
    <mergeCell ref="H76:I76"/>
    <mergeCell ref="C14:J14"/>
    <mergeCell ref="H77:I77"/>
    <mergeCell ref="H65:I65"/>
    <mergeCell ref="C36:C37"/>
    <mergeCell ref="D47:K47"/>
    <mergeCell ref="C30:J30"/>
    <mergeCell ref="H36:I36"/>
    <mergeCell ref="M50:M51"/>
    <mergeCell ref="O76:Q76"/>
    <mergeCell ref="O65:Q65"/>
    <mergeCell ref="O50:Q50"/>
    <mergeCell ref="O36:Q36"/>
    <mergeCell ref="O25:Q25"/>
    <mergeCell ref="O14:Q14"/>
    <mergeCell ref="E86:K86"/>
    <mergeCell ref="M89:M90"/>
    <mergeCell ref="H90:I90"/>
    <mergeCell ref="C19:J19"/>
    <mergeCell ref="C11:K11"/>
    <mergeCell ref="C21:J21"/>
    <mergeCell ref="C6:J6"/>
    <mergeCell ref="A154:J154"/>
    <mergeCell ref="A138:A139"/>
    <mergeCell ref="C133:F133"/>
    <mergeCell ref="B138:B139"/>
    <mergeCell ref="A97:A98"/>
    <mergeCell ref="A25:A26"/>
    <mergeCell ref="A50:A51"/>
    <mergeCell ref="H51:I51"/>
    <mergeCell ref="D94:K94"/>
    <mergeCell ref="D101:K101"/>
    <mergeCell ref="C76:C77"/>
    <mergeCell ref="D31:K31"/>
    <mergeCell ref="A125:A126"/>
    <mergeCell ref="A104:A105"/>
    <mergeCell ref="B89:B90"/>
    <mergeCell ref="C20:J20"/>
    <mergeCell ref="C29:J29"/>
    <mergeCell ref="B97:B98"/>
    <mergeCell ref="A89:A90"/>
    <mergeCell ref="D119:K119"/>
    <mergeCell ref="C104:C105"/>
    <mergeCell ref="O3:T5"/>
    <mergeCell ref="A39:M39"/>
    <mergeCell ref="A16:M16"/>
    <mergeCell ref="A34:M34"/>
    <mergeCell ref="B214:K214"/>
    <mergeCell ref="C180:J180"/>
    <mergeCell ref="C176:J176"/>
    <mergeCell ref="C177:J177"/>
    <mergeCell ref="C178:J178"/>
    <mergeCell ref="C179:J179"/>
    <mergeCell ref="C209:J209"/>
    <mergeCell ref="C196:J196"/>
    <mergeCell ref="C195:J195"/>
    <mergeCell ref="C194:J194"/>
    <mergeCell ref="C206:J206"/>
    <mergeCell ref="A203:M203"/>
    <mergeCell ref="A188:M188"/>
    <mergeCell ref="A205:A206"/>
    <mergeCell ref="B212:K212"/>
    <mergeCell ref="A192:A193"/>
    <mergeCell ref="M192:M193"/>
    <mergeCell ref="C193:J193"/>
    <mergeCell ref="C181:J181"/>
    <mergeCell ref="O192:Q192"/>
  </mergeCells>
  <phoneticPr fontId="0" type="noConversion"/>
  <dataValidations disablePrompts="1" xWindow="1245" yWindow="355" count="4">
    <dataValidation type="list" allowBlank="1" showInputMessage="1" showErrorMessage="1" errorTitle="Hours, Days, Weeks" error="Please choose from the dropdown list" sqref="I140:I151 I127:I134 I91:I93 I78:I85 I52:I61 I106:I118 I99:I100 I67:I72 I40:I46">
      <formula1>$I$260:$I$265</formula1>
    </dataValidation>
    <dataValidation type="list" allowBlank="1" showInputMessage="1" showErrorMessage="1" errorTitle="Heures, Jours, Semaines, Fixe" error="Veuillez choisir à partir de la liste déroulante" sqref="I38">
      <formula1>$I$260:$I$265</formula1>
    </dataValidation>
    <dataValidation type="list" allowBlank="1" showInputMessage="1" showErrorMessage="1" errorTitle="Canadian / Non-Canadian" error="Please choose from the dropdown list" promptTitle="Cost Origin" prompt="Please specify cost origin: Canadian or Non-Canadian" sqref="L17:L21 L8:L9 L194:L200 L172:L185 L162:L165 L140:L151 L127:L134 L106:L118 L99:L100 L91:L93 L78:L85 L67:L72 L52:L61 L40:L46 L27:L30 L38 L207:L210">
      <formula1>$L$261:$L$262</formula1>
    </dataValidation>
    <dataValidation type="list" allowBlank="1" showInputMessage="1" showErrorMessage="1" errorTitle="Internal, Related, External" error="Please choose from the dropdown list" promptTitle="Cost Allocation" prompt="Please allocate cost to Internal, Related or External" sqref="K17:K21 K8:K9 K194:K200 K172:K185 K162:K165 K140:K151 K127:K134 K106:K118 K99:K100 K91:K93 K78:K85 K67:K72 K52:K61 K40:K46 K27:K30 K38 K207:K210">
      <formula1>$K$261:$K$263</formula1>
    </dataValidation>
  </dataValidations>
  <printOptions horizontalCentered="1"/>
  <pageMargins left="0.55118110236220474" right="0.55118110236220474" top="1.1100000000000001" bottom="0.74803149606299213" header="0.51181102362204722" footer="0.51181102362204722"/>
  <pageSetup scale="60" firstPageNumber="3" fitToHeight="6" orientation="landscape" r:id="rId1"/>
  <headerFooter>
    <oddHeader>&amp;L&amp;G&amp;C&amp;14 2018-2019&amp;RPRODUCTION BUDGET
International Coproduction Incentives
&amp;A</oddHeader>
    <oddFooter>&amp;L&amp;8Canada Media Fund - International Coproduction and Codevelopment Incentives - 2018-2019</oddFooter>
  </headerFooter>
  <rowBreaks count="4" manualBreakCount="4">
    <brk id="48" max="16383" man="1"/>
    <brk id="94" max="16383" man="1"/>
    <brk id="135" max="16383" man="1"/>
    <brk id="186"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Summary</vt:lpstr>
      <vt:lpstr>Detail</vt:lpstr>
      <vt:lpstr>Detail!Impression_des_titres</vt:lpstr>
      <vt:lpstr>Detail!Zone_d_impression</vt:lpstr>
      <vt:lpstr>Summary!Zone_d_impression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Bédard, Natalie (MTL)</dc:creator>
  <cp:lastModifiedBy>Deschênes, Michelle (MTL)</cp:lastModifiedBy>
  <cp:lastPrinted>2017-04-04T17:36:52Z</cp:lastPrinted>
  <dcterms:created xsi:type="dcterms:W3CDTF">2004-11-22T17:14:34Z</dcterms:created>
  <dcterms:modified xsi:type="dcterms:W3CDTF">2018-07-27T13:37:48Z</dcterms:modified>
</cp:coreProperties>
</file>