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eschem\Desktop\International Incentives DEV TV Budgets\"/>
    </mc:Choice>
  </mc:AlternateContent>
  <bookViews>
    <workbookView xWindow="-15" yWindow="6210" windowWidth="25260" windowHeight="6270" tabRatio="684"/>
  </bookViews>
  <sheets>
    <sheet name="Summary" sheetId="2" r:id="rId1"/>
    <sheet name="Detail" sheetId="3" r:id="rId2"/>
  </sheets>
  <definedNames>
    <definedName name="_xlnm.Print_Titles" localSheetId="1">Detail!#REF!</definedName>
    <definedName name="_xlnm.Print_Area" localSheetId="1">Detail!$A$3:$J$115</definedName>
    <definedName name="_xlnm.Print_Area" localSheetId="0">Summary!$A$6:$H$27</definedName>
  </definedNames>
  <calcPr calcId="152511" concurrentCalc="0"/>
</workbook>
</file>

<file path=xl/calcChain.xml><?xml version="1.0" encoding="utf-8"?>
<calcChain xmlns="http://schemas.openxmlformats.org/spreadsheetml/2006/main">
  <c r="J30" i="3" l="1"/>
  <c r="J31" i="3"/>
  <c r="H17" i="2"/>
  <c r="B20" i="2"/>
  <c r="B19" i="2"/>
  <c r="B18" i="2"/>
  <c r="B17" i="2"/>
  <c r="H20" i="2"/>
  <c r="H19" i="2"/>
  <c r="H18" i="2"/>
  <c r="L110" i="3"/>
  <c r="C17" i="2"/>
  <c r="M110" i="3"/>
  <c r="D17" i="2"/>
  <c r="N110" i="3"/>
  <c r="E17" i="2"/>
  <c r="P110" i="3"/>
  <c r="F17" i="2"/>
  <c r="Q110" i="3"/>
  <c r="G17" i="2"/>
  <c r="L111" i="3"/>
  <c r="C18" i="2"/>
  <c r="M111" i="3"/>
  <c r="D18" i="2"/>
  <c r="N111" i="3"/>
  <c r="E18" i="2"/>
  <c r="P111" i="3"/>
  <c r="F18" i="2"/>
  <c r="Q111" i="3"/>
  <c r="G18" i="2"/>
  <c r="L112" i="3"/>
  <c r="C19" i="2"/>
  <c r="M112" i="3"/>
  <c r="D19" i="2"/>
  <c r="N112" i="3"/>
  <c r="E19" i="2"/>
  <c r="P112" i="3"/>
  <c r="F19" i="2"/>
  <c r="Q112" i="3"/>
  <c r="G19" i="2"/>
  <c r="L31" i="3"/>
  <c r="M31" i="3"/>
  <c r="N31" i="3"/>
  <c r="P31" i="3"/>
  <c r="Q31" i="3"/>
  <c r="J69" i="3"/>
  <c r="J70" i="3"/>
  <c r="J71" i="3"/>
  <c r="J72" i="3"/>
  <c r="J73" i="3"/>
  <c r="J74" i="3"/>
  <c r="J75" i="3"/>
  <c r="J76" i="3"/>
  <c r="J77"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33" i="3"/>
  <c r="J62" i="3"/>
  <c r="B13" i="2"/>
  <c r="P35" i="3"/>
  <c r="K35" i="3"/>
  <c r="L35" i="3"/>
  <c r="M35" i="3"/>
  <c r="N35" i="3"/>
  <c r="Q35" i="3"/>
  <c r="P36" i="3"/>
  <c r="K36" i="3"/>
  <c r="L36" i="3"/>
  <c r="M36" i="3"/>
  <c r="N36" i="3"/>
  <c r="Q36" i="3"/>
  <c r="P37" i="3"/>
  <c r="K37" i="3"/>
  <c r="L37" i="3"/>
  <c r="M37" i="3"/>
  <c r="N37" i="3"/>
  <c r="Q37" i="3"/>
  <c r="P38" i="3"/>
  <c r="K38" i="3"/>
  <c r="L38" i="3"/>
  <c r="M38" i="3"/>
  <c r="N38" i="3"/>
  <c r="Q38" i="3"/>
  <c r="P39" i="3"/>
  <c r="K39" i="3"/>
  <c r="L39" i="3"/>
  <c r="M39" i="3"/>
  <c r="N39" i="3"/>
  <c r="Q39" i="3"/>
  <c r="P40" i="3"/>
  <c r="K40" i="3"/>
  <c r="L40" i="3"/>
  <c r="M40" i="3"/>
  <c r="N40" i="3"/>
  <c r="Q40" i="3"/>
  <c r="P41" i="3"/>
  <c r="K41" i="3"/>
  <c r="L41" i="3"/>
  <c r="M41" i="3"/>
  <c r="N41" i="3"/>
  <c r="Q41" i="3"/>
  <c r="P42" i="3"/>
  <c r="K42" i="3"/>
  <c r="L42" i="3"/>
  <c r="M42" i="3"/>
  <c r="N42" i="3"/>
  <c r="Q42" i="3"/>
  <c r="P43" i="3"/>
  <c r="K43" i="3"/>
  <c r="L43" i="3"/>
  <c r="M43" i="3"/>
  <c r="N43" i="3"/>
  <c r="Q43" i="3"/>
  <c r="P44" i="3"/>
  <c r="K44" i="3"/>
  <c r="L44" i="3"/>
  <c r="M44" i="3"/>
  <c r="N44" i="3"/>
  <c r="Q44" i="3"/>
  <c r="P45" i="3"/>
  <c r="K45" i="3"/>
  <c r="L45" i="3"/>
  <c r="M45" i="3"/>
  <c r="N45" i="3"/>
  <c r="Q45" i="3"/>
  <c r="P46" i="3"/>
  <c r="K46" i="3"/>
  <c r="L46" i="3"/>
  <c r="M46" i="3"/>
  <c r="N46" i="3"/>
  <c r="Q46" i="3"/>
  <c r="P47" i="3"/>
  <c r="K47" i="3"/>
  <c r="L47" i="3"/>
  <c r="M47" i="3"/>
  <c r="N47" i="3"/>
  <c r="Q47" i="3"/>
  <c r="P48" i="3"/>
  <c r="K48" i="3"/>
  <c r="L48" i="3"/>
  <c r="M48" i="3"/>
  <c r="N48" i="3"/>
  <c r="Q48" i="3"/>
  <c r="P49" i="3"/>
  <c r="K49" i="3"/>
  <c r="L49" i="3"/>
  <c r="M49" i="3"/>
  <c r="N49" i="3"/>
  <c r="Q49" i="3"/>
  <c r="P50" i="3"/>
  <c r="K50" i="3"/>
  <c r="L50" i="3"/>
  <c r="M50" i="3"/>
  <c r="N50" i="3"/>
  <c r="Q50" i="3"/>
  <c r="P51" i="3"/>
  <c r="K51" i="3"/>
  <c r="L51" i="3"/>
  <c r="M51" i="3"/>
  <c r="N51" i="3"/>
  <c r="Q51" i="3"/>
  <c r="P52" i="3"/>
  <c r="K52" i="3"/>
  <c r="L52" i="3"/>
  <c r="M52" i="3"/>
  <c r="N52" i="3"/>
  <c r="Q52" i="3"/>
  <c r="P53" i="3"/>
  <c r="K53" i="3"/>
  <c r="L53" i="3"/>
  <c r="M53" i="3"/>
  <c r="N53" i="3"/>
  <c r="Q53" i="3"/>
  <c r="P54" i="3"/>
  <c r="K54" i="3"/>
  <c r="L54" i="3"/>
  <c r="M54" i="3"/>
  <c r="N54" i="3"/>
  <c r="Q54" i="3"/>
  <c r="P55" i="3"/>
  <c r="K55" i="3"/>
  <c r="L55" i="3"/>
  <c r="M55" i="3"/>
  <c r="N55" i="3"/>
  <c r="Q55" i="3"/>
  <c r="P56" i="3"/>
  <c r="K56" i="3"/>
  <c r="L56" i="3"/>
  <c r="M56" i="3"/>
  <c r="N56" i="3"/>
  <c r="Q56" i="3"/>
  <c r="P57" i="3"/>
  <c r="K57" i="3"/>
  <c r="L57" i="3"/>
  <c r="M57" i="3"/>
  <c r="N57" i="3"/>
  <c r="Q57" i="3"/>
  <c r="P58" i="3"/>
  <c r="K58" i="3"/>
  <c r="L58" i="3"/>
  <c r="M58" i="3"/>
  <c r="N58" i="3"/>
  <c r="Q58" i="3"/>
  <c r="P59" i="3"/>
  <c r="K59" i="3"/>
  <c r="L59" i="3"/>
  <c r="M59" i="3"/>
  <c r="N59" i="3"/>
  <c r="Q59" i="3"/>
  <c r="P60" i="3"/>
  <c r="K60" i="3"/>
  <c r="L60" i="3"/>
  <c r="M60" i="3"/>
  <c r="N60" i="3"/>
  <c r="Q60" i="3"/>
  <c r="P61" i="3"/>
  <c r="K61" i="3"/>
  <c r="L61" i="3"/>
  <c r="M61" i="3"/>
  <c r="N61" i="3"/>
  <c r="Q61" i="3"/>
  <c r="P76" i="3"/>
  <c r="K76" i="3"/>
  <c r="L76" i="3"/>
  <c r="M76" i="3"/>
  <c r="N76" i="3"/>
  <c r="Q76" i="3"/>
  <c r="K86" i="3"/>
  <c r="L86" i="3"/>
  <c r="M86" i="3"/>
  <c r="N86" i="3"/>
  <c r="P86" i="3"/>
  <c r="Q86" i="3"/>
  <c r="K87" i="3"/>
  <c r="L87" i="3"/>
  <c r="M87" i="3"/>
  <c r="N87" i="3"/>
  <c r="P87" i="3"/>
  <c r="Q87" i="3"/>
  <c r="K20" i="3"/>
  <c r="L20" i="3"/>
  <c r="M20" i="3"/>
  <c r="N20" i="3"/>
  <c r="P20" i="3"/>
  <c r="Q20" i="3"/>
  <c r="K21" i="3"/>
  <c r="L21" i="3"/>
  <c r="M21" i="3"/>
  <c r="N21" i="3"/>
  <c r="P21" i="3"/>
  <c r="Q21" i="3"/>
  <c r="K97" i="3"/>
  <c r="K98" i="3"/>
  <c r="K99" i="3"/>
  <c r="K100" i="3"/>
  <c r="K101" i="3"/>
  <c r="K96" i="3"/>
  <c r="K85" i="3"/>
  <c r="K88" i="3"/>
  <c r="K89" i="3"/>
  <c r="K84" i="3"/>
  <c r="K75" i="3"/>
  <c r="K77" i="3"/>
  <c r="K74" i="3"/>
  <c r="K69" i="3"/>
  <c r="K70" i="3"/>
  <c r="K71" i="3"/>
  <c r="K72" i="3"/>
  <c r="K73" i="3"/>
  <c r="K68" i="3"/>
  <c r="K19" i="3"/>
  <c r="K22" i="3"/>
  <c r="K23" i="3"/>
  <c r="K18" i="3"/>
  <c r="K9" i="3"/>
  <c r="K10" i="3"/>
  <c r="K11" i="3"/>
  <c r="K12" i="3"/>
  <c r="K8" i="3"/>
  <c r="Q113" i="3"/>
  <c r="G20" i="2"/>
  <c r="P113" i="3"/>
  <c r="F20" i="2"/>
  <c r="N113" i="3"/>
  <c r="E20" i="2"/>
  <c r="M113" i="3"/>
  <c r="D20" i="2"/>
  <c r="L113" i="3"/>
  <c r="C20" i="2"/>
  <c r="L97" i="3"/>
  <c r="M97" i="3"/>
  <c r="N97" i="3"/>
  <c r="P97" i="3"/>
  <c r="Q97" i="3"/>
  <c r="L98" i="3"/>
  <c r="M98" i="3"/>
  <c r="N98" i="3"/>
  <c r="P98" i="3"/>
  <c r="Q98" i="3"/>
  <c r="L99" i="3"/>
  <c r="M99" i="3"/>
  <c r="N99" i="3"/>
  <c r="P99" i="3"/>
  <c r="Q99" i="3"/>
  <c r="L100" i="3"/>
  <c r="M100" i="3"/>
  <c r="N100" i="3"/>
  <c r="P100" i="3"/>
  <c r="Q100" i="3"/>
  <c r="L101" i="3"/>
  <c r="M101" i="3"/>
  <c r="N101" i="3"/>
  <c r="P101" i="3"/>
  <c r="Q101" i="3"/>
  <c r="Q96" i="3"/>
  <c r="P96" i="3"/>
  <c r="N96" i="3"/>
  <c r="M96" i="3"/>
  <c r="L96" i="3"/>
  <c r="L85" i="3"/>
  <c r="M85" i="3"/>
  <c r="N85" i="3"/>
  <c r="P85" i="3"/>
  <c r="Q85" i="3"/>
  <c r="L88" i="3"/>
  <c r="M88" i="3"/>
  <c r="N88" i="3"/>
  <c r="P88" i="3"/>
  <c r="Q88" i="3"/>
  <c r="L89" i="3"/>
  <c r="M89" i="3"/>
  <c r="N89" i="3"/>
  <c r="P89" i="3"/>
  <c r="Q89" i="3"/>
  <c r="Q84" i="3"/>
  <c r="P84" i="3"/>
  <c r="N84" i="3"/>
  <c r="M84" i="3"/>
  <c r="L84" i="3"/>
  <c r="L75" i="3"/>
  <c r="M75" i="3"/>
  <c r="N75" i="3"/>
  <c r="Q75" i="3"/>
  <c r="L77" i="3"/>
  <c r="M77" i="3"/>
  <c r="N77" i="3"/>
  <c r="Q77" i="3"/>
  <c r="Q74" i="3"/>
  <c r="N74" i="3"/>
  <c r="M74" i="3"/>
  <c r="L74" i="3"/>
  <c r="L69" i="3"/>
  <c r="M69" i="3"/>
  <c r="N69" i="3"/>
  <c r="Q69" i="3"/>
  <c r="L70" i="3"/>
  <c r="M70" i="3"/>
  <c r="N70" i="3"/>
  <c r="Q70" i="3"/>
  <c r="L71" i="3"/>
  <c r="M71" i="3"/>
  <c r="N71" i="3"/>
  <c r="Q71" i="3"/>
  <c r="L72" i="3"/>
  <c r="M72" i="3"/>
  <c r="N72" i="3"/>
  <c r="Q72" i="3"/>
  <c r="L73" i="3"/>
  <c r="M73" i="3"/>
  <c r="N73" i="3"/>
  <c r="Q73" i="3"/>
  <c r="Q68" i="3"/>
  <c r="N68" i="3"/>
  <c r="M68" i="3"/>
  <c r="L68" i="3"/>
  <c r="L32" i="3"/>
  <c r="M32" i="3"/>
  <c r="N32" i="3"/>
  <c r="P32" i="3"/>
  <c r="Q32" i="3"/>
  <c r="L33" i="3"/>
  <c r="M33" i="3"/>
  <c r="N33" i="3"/>
  <c r="Q33" i="3"/>
  <c r="L34" i="3"/>
  <c r="M34" i="3"/>
  <c r="N34" i="3"/>
  <c r="Q34" i="3"/>
  <c r="Q30" i="3"/>
  <c r="N30" i="3"/>
  <c r="M30" i="3"/>
  <c r="L30" i="3"/>
  <c r="L19" i="3"/>
  <c r="M19" i="3"/>
  <c r="N19" i="3"/>
  <c r="P19" i="3"/>
  <c r="Q19" i="3"/>
  <c r="L22" i="3"/>
  <c r="M22" i="3"/>
  <c r="N22" i="3"/>
  <c r="P22" i="3"/>
  <c r="Q22" i="3"/>
  <c r="L23" i="3"/>
  <c r="M23" i="3"/>
  <c r="N23" i="3"/>
  <c r="P23" i="3"/>
  <c r="Q23" i="3"/>
  <c r="Q18" i="3"/>
  <c r="P18" i="3"/>
  <c r="N18" i="3"/>
  <c r="M18" i="3"/>
  <c r="L18" i="3"/>
  <c r="L9" i="3"/>
  <c r="M9" i="3"/>
  <c r="N9" i="3"/>
  <c r="P9" i="3"/>
  <c r="Q9" i="3"/>
  <c r="L10" i="3"/>
  <c r="M10" i="3"/>
  <c r="N10" i="3"/>
  <c r="P10" i="3"/>
  <c r="Q10" i="3"/>
  <c r="L11" i="3"/>
  <c r="M11" i="3"/>
  <c r="N11" i="3"/>
  <c r="P11" i="3"/>
  <c r="Q11" i="3"/>
  <c r="L12" i="3"/>
  <c r="M12" i="3"/>
  <c r="N12" i="3"/>
  <c r="P12" i="3"/>
  <c r="Q12" i="3"/>
  <c r="Q8" i="3"/>
  <c r="P8" i="3"/>
  <c r="N8" i="3"/>
  <c r="M8" i="3"/>
  <c r="L8" i="3"/>
  <c r="M62" i="3"/>
  <c r="D10" i="2"/>
  <c r="N78" i="3"/>
  <c r="E11" i="2"/>
  <c r="M78" i="3"/>
  <c r="D11" i="2"/>
  <c r="Q78" i="3"/>
  <c r="G11" i="2"/>
  <c r="L78" i="3"/>
  <c r="C11" i="2"/>
  <c r="L62" i="3"/>
  <c r="N62" i="3"/>
  <c r="E10" i="2"/>
  <c r="Q62" i="3"/>
  <c r="K30" i="3"/>
  <c r="K33" i="3"/>
  <c r="C10" i="2"/>
  <c r="G10" i="2"/>
  <c r="B12" i="2"/>
  <c r="B11" i="2"/>
  <c r="B10" i="2"/>
  <c r="B9" i="2"/>
  <c r="B8" i="2"/>
  <c r="K34" i="3"/>
  <c r="J13" i="3"/>
  <c r="J24" i="3"/>
  <c r="H9" i="2"/>
  <c r="J68" i="3"/>
  <c r="P69" i="3"/>
  <c r="P70" i="3"/>
  <c r="P71" i="3"/>
  <c r="P72" i="3"/>
  <c r="P73" i="3"/>
  <c r="P74" i="3"/>
  <c r="P75" i="3"/>
  <c r="P77" i="3"/>
  <c r="J90" i="3"/>
  <c r="H12" i="2"/>
  <c r="J102" i="3"/>
  <c r="H13" i="2"/>
  <c r="J115" i="3"/>
  <c r="P68" i="3"/>
  <c r="P78" i="3"/>
  <c r="F11" i="2"/>
  <c r="J78" i="3"/>
  <c r="H11" i="2"/>
  <c r="H8" i="2"/>
  <c r="P33" i="3"/>
  <c r="L102" i="3"/>
  <c r="C13" i="2"/>
  <c r="M90" i="3"/>
  <c r="D12" i="2"/>
  <c r="Q102" i="3"/>
  <c r="G13" i="2"/>
  <c r="L13" i="3"/>
  <c r="L90" i="3"/>
  <c r="C12" i="2"/>
  <c r="P34" i="3"/>
  <c r="N102" i="3"/>
  <c r="E13" i="2"/>
  <c r="M102" i="3"/>
  <c r="D13" i="2"/>
  <c r="P102" i="3"/>
  <c r="F13" i="2"/>
  <c r="P90" i="3"/>
  <c r="F12" i="2"/>
  <c r="M13" i="3"/>
  <c r="Q90" i="3"/>
  <c r="G12" i="2"/>
  <c r="N13" i="3"/>
  <c r="N90" i="3"/>
  <c r="E12" i="2"/>
  <c r="M24" i="3"/>
  <c r="D9" i="2"/>
  <c r="P13" i="3"/>
  <c r="F8" i="2"/>
  <c r="Q13" i="3"/>
  <c r="L24" i="3"/>
  <c r="C9" i="2"/>
  <c r="P24" i="3"/>
  <c r="F9" i="2"/>
  <c r="Q24" i="3"/>
  <c r="G9" i="2"/>
  <c r="N24" i="3"/>
  <c r="E9" i="2"/>
  <c r="D8" i="2"/>
  <c r="D22" i="2"/>
  <c r="M104" i="3"/>
  <c r="C8" i="2"/>
  <c r="C22" i="2"/>
  <c r="L104" i="3"/>
  <c r="G8" i="2"/>
  <c r="G22" i="2"/>
  <c r="Q104" i="3"/>
  <c r="E8" i="2"/>
  <c r="E22" i="2"/>
  <c r="N104" i="3"/>
  <c r="P30" i="3"/>
  <c r="P62" i="3"/>
  <c r="H10" i="2"/>
  <c r="H15" i="2"/>
  <c r="C25" i="2"/>
  <c r="C15" i="2"/>
  <c r="G15" i="2"/>
  <c r="E15" i="2"/>
  <c r="D15" i="2"/>
  <c r="H22" i="2"/>
  <c r="P104" i="3"/>
  <c r="F10" i="2"/>
  <c r="J104" i="3"/>
  <c r="F15" i="2"/>
  <c r="F22" i="2"/>
  <c r="K113" i="3"/>
  <c r="K111" i="3"/>
  <c r="C26" i="2"/>
  <c r="C24" i="2"/>
</calcChain>
</file>

<file path=xl/sharedStrings.xml><?xml version="1.0" encoding="utf-8"?>
<sst xmlns="http://schemas.openxmlformats.org/spreadsheetml/2006/main" count="402" uniqueCount="199">
  <si>
    <t>TOTAL</t>
  </si>
  <si>
    <t>F</t>
  </si>
  <si>
    <t>NO.</t>
  </si>
  <si>
    <t>X</t>
  </si>
  <si>
    <t>G</t>
  </si>
  <si>
    <t>H</t>
  </si>
  <si>
    <t>DESCRIPTION</t>
  </si>
  <si>
    <t xml:space="preserve">  GRAND TOTAL</t>
  </si>
  <si>
    <t>ADMINISTRATION</t>
  </si>
  <si>
    <t>PROJECT TITLE:</t>
  </si>
  <si>
    <t>APPLICANT:</t>
  </si>
  <si>
    <t>ACCOUNT</t>
  </si>
  <si>
    <t>CATEGORY</t>
  </si>
  <si>
    <t>COST ALLOCATION</t>
  </si>
  <si>
    <t>COST ORIGIN</t>
  </si>
  <si>
    <t>Internal</t>
  </si>
  <si>
    <t>Related</t>
  </si>
  <si>
    <t>External</t>
  </si>
  <si>
    <t>Canadian</t>
  </si>
  <si>
    <t>Non-Canadian</t>
  </si>
  <si>
    <t>BUDGET DATE</t>
  </si>
  <si>
    <t>BUDGET PREPARED BY</t>
  </si>
  <si>
    <t>By signing this document, I certify that the internal and related expenses correspond to the actual cost or the exchange value of the goods or services listed. No profit margin is added to the expected costs.</t>
  </si>
  <si>
    <t>columns.</t>
  </si>
  <si>
    <t xml:space="preserve">This budget contains formulas. If you add lines, make sure to copy the formulas on the new lines so that you maintain all the formulas, including those in the hidden O to T </t>
  </si>
  <si>
    <t>NAME</t>
  </si>
  <si>
    <t>Cost</t>
  </si>
  <si>
    <t>Allocation</t>
  </si>
  <si>
    <t>Origin</t>
  </si>
  <si>
    <t>ACC.</t>
  </si>
  <si>
    <t>Rights cannot be paid to the applicant, co-applicant, parent company or to a related person.</t>
  </si>
  <si>
    <t>TOTAL UNITS</t>
  </si>
  <si>
    <t>RATE</t>
  </si>
  <si>
    <t>hrs, days, wks, mths</t>
  </si>
  <si>
    <t>$ COST per unit</t>
  </si>
  <si>
    <t>RIGHTS ACQUISITION</t>
  </si>
  <si>
    <t>TOTAL RIGHTS ACQUISITION</t>
  </si>
  <si>
    <t>TALENT</t>
  </si>
  <si>
    <t>TOTAL OTHER EXPLOITATION LABOUR</t>
  </si>
  <si>
    <t>EQUIPMENT AND MATERIALS</t>
  </si>
  <si>
    <t>Cost Allocation</t>
  </si>
  <si>
    <t>Cost Origin</t>
  </si>
  <si>
    <t>TOTAL TIME</t>
  </si>
  <si>
    <t>($ COST per UNIT)</t>
  </si>
  <si>
    <t>IMAGE RIGHTS</t>
  </si>
  <si>
    <t>SOUND RIGHTS</t>
  </si>
  <si>
    <t>LIBRARY FEES</t>
  </si>
  <si>
    <t>OTHER RIGHTS (specify)</t>
  </si>
  <si>
    <t>OTHER (specify)</t>
  </si>
  <si>
    <t>CONSULTANT</t>
  </si>
  <si>
    <t>LEGAL</t>
  </si>
  <si>
    <t>AUDIT</t>
  </si>
  <si>
    <t>BANK SERVICE FEES</t>
  </si>
  <si>
    <t>INTERIM FINANCING</t>
  </si>
  <si>
    <t>TECHNICAL DIRECTOR</t>
  </si>
  <si>
    <t>ART DIRECTOR</t>
  </si>
  <si>
    <t>INTERACTIVE DIRECTOR</t>
  </si>
  <si>
    <t>CREATIVE DIRECTOR</t>
  </si>
  <si>
    <t>DESIGNER</t>
  </si>
  <si>
    <t>GRAPHIC DESIGNER</t>
  </si>
  <si>
    <t>INTERACTIVE OR GAME DESIGNER</t>
  </si>
  <si>
    <t>ASSISTANT DESIGNER</t>
  </si>
  <si>
    <t>ILLUSTRATOR</t>
  </si>
  <si>
    <t>STORYBOARD ARTIST</t>
  </si>
  <si>
    <t>COMPUTER ANIMATION ARTIST</t>
  </si>
  <si>
    <t>SYSTEM ARCHITECT</t>
  </si>
  <si>
    <t>SENIOR PROGRAMMER</t>
  </si>
  <si>
    <t>PROGRAMMING LABOUR (specify)</t>
  </si>
  <si>
    <t>TESTING LABOUR</t>
  </si>
  <si>
    <t>DIRECTOR</t>
  </si>
  <si>
    <t>ACCOUNTANT/BOOKEEPER - for the project only</t>
  </si>
  <si>
    <t>VERSIONING/TRANSLATION</t>
  </si>
  <si>
    <t>INTERFACE SPECIALIST</t>
  </si>
  <si>
    <t>RESEARCHER</t>
  </si>
  <si>
    <t>COMPUTER WORKSTATIONS (specify)</t>
  </si>
  <si>
    <t>ADDTL. EQUIPMENT (specify)</t>
  </si>
  <si>
    <t>SOFTWARE LICENCES (specify)</t>
  </si>
  <si>
    <t>ADDTL. SUPPLIES and MATERIALS</t>
  </si>
  <si>
    <t>Hrs</t>
  </si>
  <si>
    <t>Days</t>
  </si>
  <si>
    <t>Wks</t>
  </si>
  <si>
    <t>Mths</t>
  </si>
  <si>
    <t>Flat</t>
  </si>
  <si>
    <t>You may add lines if more than one person holds the same role.</t>
  </si>
  <si>
    <t>(provide detailed description of equipment and materials)</t>
  </si>
  <si>
    <t>(provide detailed explanation)</t>
  </si>
  <si>
    <t>ADDITIONAL BUDGET SECTIONS</t>
  </si>
  <si>
    <t>SIGNATURE</t>
  </si>
  <si>
    <t>A</t>
  </si>
  <si>
    <t>A.05</t>
  </si>
  <si>
    <t>A.10</t>
  </si>
  <si>
    <t>A.15</t>
  </si>
  <si>
    <t>A.20</t>
  </si>
  <si>
    <t>A.95</t>
  </si>
  <si>
    <t>STORY RIGHTS</t>
  </si>
  <si>
    <t>B</t>
  </si>
  <si>
    <t>MARKET RESEARCH</t>
  </si>
  <si>
    <t>TOTAL MARKET RESEARCH</t>
  </si>
  <si>
    <t>B.05</t>
  </si>
  <si>
    <t>B.10</t>
  </si>
  <si>
    <t>B.15</t>
  </si>
  <si>
    <t>B.20</t>
  </si>
  <si>
    <t>B.90</t>
  </si>
  <si>
    <t>B.95</t>
  </si>
  <si>
    <t>FEASIBILITY ASSESSMENT</t>
  </si>
  <si>
    <t>MARKET RESEARCH STUDY</t>
  </si>
  <si>
    <t>FOCUS GROUPS</t>
  </si>
  <si>
    <t>C</t>
  </si>
  <si>
    <t>LABOUR AND PERSONNEL</t>
  </si>
  <si>
    <t>D</t>
  </si>
  <si>
    <t>SUB-TOTAL SECTIONS A to F</t>
  </si>
  <si>
    <t>E</t>
  </si>
  <si>
    <t>TOTAL ADMINISTRATION</t>
  </si>
  <si>
    <t>INSURANCE</t>
  </si>
  <si>
    <t>F.40</t>
  </si>
  <si>
    <t>F.50</t>
  </si>
  <si>
    <t>F.55</t>
  </si>
  <si>
    <t>F.60</t>
  </si>
  <si>
    <t>F.65</t>
  </si>
  <si>
    <t>F.95</t>
  </si>
  <si>
    <t>TRAVEL AND LIVING EXPENSES</t>
  </si>
  <si>
    <t>Costs in this section must be project specific; the company's everyday expenses should be indicated in the CORPORATE OVERHEAD section (line H).</t>
  </si>
  <si>
    <t>TOTAL TRAVEL AND LIVING EXPENSES</t>
  </si>
  <si>
    <t>E.05</t>
  </si>
  <si>
    <t>E.10</t>
  </si>
  <si>
    <t>E.15</t>
  </si>
  <si>
    <t>E.20</t>
  </si>
  <si>
    <t>E.25</t>
  </si>
  <si>
    <t xml:space="preserve">VEHICLE EXPENSES </t>
  </si>
  <si>
    <t>ACCOMMODATION</t>
  </si>
  <si>
    <t>PER DIEM</t>
  </si>
  <si>
    <t>SUNDRIES</t>
  </si>
  <si>
    <t xml:space="preserve">  TOTAL EQUIPMENT AND MATERIALS</t>
  </si>
  <si>
    <t>AUDIO/VIDEO EQUIPMENT RENTAL</t>
  </si>
  <si>
    <t>OFFLINE EDIT FACILITIES</t>
  </si>
  <si>
    <t>ONLINE EDIT FACILITIES</t>
  </si>
  <si>
    <t>TRANSFER &amp; DUPLICATION</t>
  </si>
  <si>
    <t>ORIGINAL SOURCE MATERIAL</t>
  </si>
  <si>
    <t>D.05</t>
  </si>
  <si>
    <t>D.15</t>
  </si>
  <si>
    <t>D.20</t>
  </si>
  <si>
    <t>D.30</t>
  </si>
  <si>
    <t>D.35</t>
  </si>
  <si>
    <t>D.37</t>
  </si>
  <si>
    <t>D.40</t>
  </si>
  <si>
    <t>D.45</t>
  </si>
  <si>
    <t>D.50</t>
  </si>
  <si>
    <t>D.95</t>
  </si>
  <si>
    <t>GRAPHIC ARTIST - 2D/3D</t>
  </si>
  <si>
    <t>AUDIO/VIDEO CONSULTANT</t>
  </si>
  <si>
    <t>A/V PRODUCTION LABOUR</t>
  </si>
  <si>
    <t>A/V POST-PRODUCTION LABOUR</t>
  </si>
  <si>
    <t>CONTENT SPECIALIST/WRITER</t>
  </si>
  <si>
    <t>C.05</t>
  </si>
  <si>
    <t>C.15</t>
  </si>
  <si>
    <t>C.17</t>
  </si>
  <si>
    <t>C.95</t>
  </si>
  <si>
    <t>C.90</t>
  </si>
  <si>
    <t>C.88</t>
  </si>
  <si>
    <t>C.86</t>
  </si>
  <si>
    <t>C.82</t>
  </si>
  <si>
    <t>C.84</t>
  </si>
  <si>
    <t>C.80</t>
  </si>
  <si>
    <t>C.75</t>
  </si>
  <si>
    <t>C.70</t>
  </si>
  <si>
    <t>C.60</t>
  </si>
  <si>
    <t>C.65</t>
  </si>
  <si>
    <t>C.54</t>
  </si>
  <si>
    <t>C.52</t>
  </si>
  <si>
    <t>C.50</t>
  </si>
  <si>
    <t>C.40</t>
  </si>
  <si>
    <t>C.25</t>
  </si>
  <si>
    <t>C.42</t>
  </si>
  <si>
    <t>C.44</t>
  </si>
  <si>
    <t>C.46</t>
  </si>
  <si>
    <t>C.48</t>
  </si>
  <si>
    <t>C.92</t>
  </si>
  <si>
    <t>C.72</t>
  </si>
  <si>
    <t>C.20</t>
  </si>
  <si>
    <t>C.30</t>
  </si>
  <si>
    <t>C.35</t>
  </si>
  <si>
    <t>E.95</t>
  </si>
  <si>
    <t>TRANSPORTATION</t>
  </si>
  <si>
    <t>ANIMATION DESIGN</t>
  </si>
  <si>
    <t>USABILITY ARCHITECT</t>
  </si>
  <si>
    <t>C.37</t>
  </si>
  <si>
    <t>SUB-TOTAL A to F</t>
  </si>
  <si>
    <t>This budget contains formulas. If you add lines, make sure to copy the formulas on the new lines so that you maintain all the formulas, including those in the hidden O to T columns.</t>
  </si>
  <si>
    <t>If the person indicated at account C.05 is a shareholder of the applicant, co-applicant or parent company, his or her salary as producer, project manager or project leader must be moved below, under line H.</t>
  </si>
  <si>
    <t>Cannot exceed 20% of budget sections A to F sub-total.
If the producer, project manager or project leader is a shareholder of the applicant, co-applicant or parent company, his or her salary must be indicated here.</t>
  </si>
  <si>
    <t>Cannot exceed 5% of budget sections A to F sub-total.</t>
  </si>
  <si>
    <t>Equipment and software must be calculated on a prorata basis for use during the project AND amortized on a staight-line or declining balance basis.</t>
  </si>
  <si>
    <t>CONTINGENCY - NON-CANADIAN</t>
  </si>
  <si>
    <t>CONTINGENCY - CANADIAN</t>
  </si>
  <si>
    <t>CORPORATE OVERHEAD - CANADIAN</t>
  </si>
  <si>
    <t>CORPORATE OVERHEAD - NON-CANADIAN</t>
  </si>
  <si>
    <t>PRODUCER OR PROJECT MANAGER OR PROJECT LEADER (non shareholder only) - CANADIAN</t>
  </si>
  <si>
    <t>PRODUCER OR PROJECT MANAGER OR PROJECT LEADER (non shareholder only) - NON-CANADIAN</t>
  </si>
  <si>
    <t>Consult the guidelines of the non-Canadian funding agency for any maximum caps.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</si>
</sst>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09]#,##0"/>
    <numFmt numFmtId="165" formatCode="&quot;$&quot;#,##0"/>
  </numFmts>
  <fonts count="19" x14ac:knownFonts="1">
    <font>
      <sz val="12"/>
      <name val="Arial"/>
    </font>
    <font>
      <b/>
      <sz val="12"/>
      <name val="Arial"/>
      <family val="2"/>
    </font>
    <font>
      <sz val="10"/>
      <name val="Arial"/>
      <family val="2"/>
    </font>
    <font>
      <sz val="9"/>
      <name val="Arial"/>
      <family val="2"/>
    </font>
    <font>
      <b/>
      <sz val="10"/>
      <name val="Arial"/>
      <family val="2"/>
    </font>
    <font>
      <b/>
      <sz val="9"/>
      <name val="Arial"/>
      <family val="2"/>
    </font>
    <font>
      <b/>
      <sz val="12"/>
      <color indexed="8"/>
      <name val="Arial"/>
      <family val="2"/>
    </font>
    <font>
      <b/>
      <sz val="13"/>
      <name val="Arial"/>
      <family val="2"/>
    </font>
    <font>
      <sz val="8"/>
      <name val="Arial"/>
      <family val="2"/>
    </font>
    <font>
      <b/>
      <i/>
      <sz val="10"/>
      <name val="Arial"/>
      <family val="2"/>
    </font>
    <font>
      <sz val="9"/>
      <name val="Arial"/>
      <family val="2"/>
    </font>
    <font>
      <b/>
      <sz val="9"/>
      <name val="Arial"/>
      <family val="2"/>
    </font>
    <font>
      <b/>
      <sz val="9"/>
      <color indexed="10"/>
      <name val="Arial"/>
      <family val="2"/>
    </font>
    <font>
      <b/>
      <sz val="10"/>
      <color indexed="10"/>
      <name val="Arial"/>
      <family val="2"/>
    </font>
    <font>
      <b/>
      <sz val="11"/>
      <name val="Arial"/>
      <family val="2"/>
    </font>
    <font>
      <sz val="11"/>
      <name val="Arial"/>
      <family val="2"/>
    </font>
    <font>
      <b/>
      <sz val="11"/>
      <color indexed="10"/>
      <name val="Arial"/>
      <family val="2"/>
    </font>
    <font>
      <sz val="10"/>
      <color theme="1"/>
      <name val="Arial"/>
      <family val="2"/>
    </font>
    <font>
      <b/>
      <sz val="10"/>
      <color rgb="FFFF0000"/>
      <name val="Arial"/>
      <family val="2"/>
    </font>
  </fonts>
  <fills count="5">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rgb="FFFFFF00"/>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s>
  <cellStyleXfs count="1">
    <xf numFmtId="0" fontId="0" fillId="0" borderId="0"/>
  </cellStyleXfs>
  <cellXfs count="246">
    <xf numFmtId="0" fontId="0" fillId="0" borderId="0" xfId="0"/>
    <xf numFmtId="0" fontId="0" fillId="0" borderId="0" xfId="0" applyBorder="1"/>
    <xf numFmtId="0" fontId="1" fillId="0" borderId="0" xfId="0" applyFont="1"/>
    <xf numFmtId="0" fontId="2" fillId="2" borderId="0" xfId="0" applyFont="1" applyFill="1" applyProtection="1"/>
    <xf numFmtId="0" fontId="2" fillId="0" borderId="0" xfId="0" applyFont="1"/>
    <xf numFmtId="0" fontId="4" fillId="0" borderId="0" xfId="0" applyFont="1"/>
    <xf numFmtId="0" fontId="5" fillId="0" borderId="0" xfId="0" applyFont="1"/>
    <xf numFmtId="0" fontId="2" fillId="0" borderId="0" xfId="0" applyFont="1" applyProtection="1"/>
    <xf numFmtId="49" fontId="0" fillId="0" borderId="0" xfId="0" applyNumberFormat="1"/>
    <xf numFmtId="0" fontId="4" fillId="0" borderId="0" xfId="0" applyFont="1" applyBorder="1"/>
    <xf numFmtId="0" fontId="2" fillId="2" borderId="0" xfId="0" applyFont="1" applyFill="1"/>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49" fontId="2" fillId="0" borderId="0" xfId="0" applyNumberFormat="1" applyFont="1"/>
    <xf numFmtId="0" fontId="2" fillId="0" borderId="0" xfId="0" applyFont="1" applyAlignment="1">
      <alignment horizontal="center"/>
    </xf>
    <xf numFmtId="0" fontId="2" fillId="0" borderId="0" xfId="0" applyFont="1" applyBorder="1"/>
    <xf numFmtId="0" fontId="2" fillId="2" borderId="0" xfId="0" applyFont="1" applyFill="1" applyBorder="1" applyAlignment="1" applyProtection="1">
      <alignment horizontal="center" vertical="center"/>
    </xf>
    <xf numFmtId="165" fontId="2" fillId="3" borderId="0" xfId="0" applyNumberFormat="1" applyFont="1" applyFill="1" applyBorder="1" applyAlignment="1" applyProtection="1">
      <alignment horizontal="right" vertical="center"/>
    </xf>
    <xf numFmtId="0" fontId="2" fillId="2" borderId="1" xfId="0" applyFont="1" applyFill="1" applyBorder="1" applyAlignment="1" applyProtection="1">
      <alignment vertical="center"/>
    </xf>
    <xf numFmtId="0" fontId="2" fillId="0" borderId="2" xfId="0" applyFont="1" applyBorder="1" applyAlignment="1" applyProtection="1">
      <alignment horizontal="center" vertical="center"/>
    </xf>
    <xf numFmtId="0" fontId="2" fillId="0" borderId="2" xfId="0" applyFont="1" applyBorder="1" applyAlignment="1" applyProtection="1">
      <alignment vertical="center"/>
    </xf>
    <xf numFmtId="0" fontId="5" fillId="0" borderId="0" xfId="0" applyFont="1" applyBorder="1"/>
    <xf numFmtId="0" fontId="2" fillId="0" borderId="3" xfId="0" applyFont="1" applyBorder="1" applyAlignment="1" applyProtection="1">
      <alignment vertical="center"/>
    </xf>
    <xf numFmtId="0" fontId="2" fillId="2" borderId="0" xfId="0" applyFont="1" applyFill="1" applyBorder="1"/>
    <xf numFmtId="0" fontId="4" fillId="0" borderId="2" xfId="0" applyFont="1" applyBorder="1"/>
    <xf numFmtId="0" fontId="4" fillId="0" borderId="2" xfId="0" applyFont="1" applyBorder="1" applyAlignment="1" applyProtection="1">
      <alignment horizontal="left" vertical="center"/>
    </xf>
    <xf numFmtId="49" fontId="4" fillId="0" borderId="2" xfId="0" applyNumberFormat="1" applyFont="1" applyBorder="1" applyAlignment="1">
      <alignment horizontal="center"/>
    </xf>
    <xf numFmtId="49" fontId="2" fillId="0" borderId="0" xfId="0" applyNumberFormat="1" applyFont="1" applyAlignment="1">
      <alignment horizontal="center"/>
    </xf>
    <xf numFmtId="3" fontId="2" fillId="2" borderId="2" xfId="0" applyNumberFormat="1" applyFont="1" applyFill="1" applyBorder="1" applyAlignment="1" applyProtection="1">
      <alignment horizontal="center" vertical="center"/>
    </xf>
    <xf numFmtId="3" fontId="2" fillId="3" borderId="2" xfId="0" applyNumberFormat="1" applyFont="1" applyFill="1" applyBorder="1" applyAlignment="1" applyProtection="1">
      <alignment horizontal="right" vertical="center"/>
    </xf>
    <xf numFmtId="0" fontId="2" fillId="2" borderId="3" xfId="0" applyFont="1" applyFill="1" applyBorder="1" applyAlignment="1" applyProtection="1">
      <alignment vertical="center"/>
    </xf>
    <xf numFmtId="0" fontId="4" fillId="3"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2" fillId="0" borderId="6" xfId="0" applyFont="1" applyBorder="1" applyAlignment="1" applyProtection="1">
      <alignment vertical="center"/>
    </xf>
    <xf numFmtId="165" fontId="4" fillId="3" borderId="2" xfId="0" applyNumberFormat="1" applyFont="1" applyFill="1" applyBorder="1" applyAlignment="1" applyProtection="1">
      <alignment horizontal="right" vertical="center"/>
    </xf>
    <xf numFmtId="0" fontId="7" fillId="0" borderId="2"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 xfId="0" applyFont="1" applyBorder="1" applyAlignment="1" applyProtection="1">
      <alignment vertical="center"/>
    </xf>
    <xf numFmtId="0" fontId="4" fillId="0" borderId="4" xfId="0" applyFont="1" applyBorder="1" applyAlignment="1" applyProtection="1">
      <alignment vertical="center"/>
    </xf>
    <xf numFmtId="0" fontId="4" fillId="0" borderId="1" xfId="0" applyFont="1" applyBorder="1" applyAlignment="1" applyProtection="1">
      <alignment vertical="center"/>
    </xf>
    <xf numFmtId="0" fontId="4" fillId="2" borderId="1" xfId="0" applyFont="1" applyFill="1" applyBorder="1" applyAlignment="1" applyProtection="1">
      <alignment vertical="center"/>
    </xf>
    <xf numFmtId="0" fontId="4" fillId="2" borderId="5" xfId="0" applyFont="1" applyFill="1" applyBorder="1" applyAlignment="1" applyProtection="1">
      <alignment vertical="center"/>
    </xf>
    <xf numFmtId="0" fontId="4" fillId="0" borderId="0" xfId="0" applyFont="1" applyBorder="1" applyAlignment="1" applyProtection="1">
      <alignment vertical="center"/>
    </xf>
    <xf numFmtId="0" fontId="4" fillId="0" borderId="7" xfId="0" applyFont="1" applyBorder="1" applyAlignment="1" applyProtection="1">
      <alignment vertical="center"/>
    </xf>
    <xf numFmtId="0" fontId="4" fillId="2" borderId="1" xfId="0" applyFont="1" applyFill="1" applyBorder="1" applyAlignment="1" applyProtection="1">
      <alignment horizontal="center" vertical="center"/>
    </xf>
    <xf numFmtId="0" fontId="8" fillId="0" borderId="0" xfId="0" applyFont="1" applyBorder="1"/>
    <xf numFmtId="0" fontId="8" fillId="0" borderId="0" xfId="0" applyFont="1"/>
    <xf numFmtId="3" fontId="2" fillId="3" borderId="5" xfId="0" applyNumberFormat="1" applyFont="1" applyFill="1" applyBorder="1" applyAlignment="1" applyProtection="1">
      <alignment horizontal="right" vertical="center"/>
    </xf>
    <xf numFmtId="0" fontId="4" fillId="0" borderId="0" xfId="0" applyFont="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vertical="center"/>
    </xf>
    <xf numFmtId="165" fontId="4" fillId="3" borderId="11" xfId="0" applyNumberFormat="1" applyFont="1" applyFill="1" applyBorder="1" applyAlignment="1" applyProtection="1">
      <alignment horizontal="right" vertical="center"/>
    </xf>
    <xf numFmtId="165" fontId="4" fillId="3" borderId="0" xfId="0" applyNumberFormat="1" applyFont="1" applyFill="1" applyBorder="1" applyAlignment="1" applyProtection="1">
      <alignment horizontal="right" vertical="center"/>
    </xf>
    <xf numFmtId="0" fontId="2" fillId="0" borderId="0" xfId="0" applyFont="1" applyBorder="1" applyProtection="1"/>
    <xf numFmtId="0" fontId="2" fillId="2" borderId="0" xfId="0" applyFont="1" applyFill="1" applyBorder="1" applyProtection="1"/>
    <xf numFmtId="0" fontId="4" fillId="2" borderId="0" xfId="0" applyFont="1" applyFill="1" applyBorder="1" applyProtection="1"/>
    <xf numFmtId="0" fontId="4" fillId="2" borderId="14" xfId="0" applyFont="1" applyFill="1" applyBorder="1" applyProtection="1"/>
    <xf numFmtId="0" fontId="2" fillId="0" borderId="3" xfId="0" applyFont="1" applyBorder="1" applyAlignment="1" applyProtection="1">
      <alignment horizontal="center" vertical="center"/>
    </xf>
    <xf numFmtId="0" fontId="2" fillId="0" borderId="3" xfId="0" applyFont="1" applyBorder="1" applyAlignment="1" applyProtection="1">
      <alignment horizontal="left" vertical="center"/>
    </xf>
    <xf numFmtId="0" fontId="2" fillId="2" borderId="2" xfId="0" applyNumberFormat="1"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3" fontId="10" fillId="3"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3" fontId="11" fillId="3" borderId="2" xfId="0" applyNumberFormat="1" applyFont="1" applyFill="1" applyBorder="1" applyAlignment="1" applyProtection="1">
      <alignment horizontal="center" vertical="center"/>
    </xf>
    <xf numFmtId="3" fontId="2" fillId="3" borderId="4" xfId="0" applyNumberFormat="1" applyFont="1" applyFill="1" applyBorder="1" applyAlignment="1" applyProtection="1">
      <alignment horizontal="center" vertical="center"/>
    </xf>
    <xf numFmtId="3" fontId="2" fillId="3" borderId="2" xfId="0" applyNumberFormat="1" applyFont="1" applyFill="1" applyBorder="1" applyAlignment="1" applyProtection="1">
      <alignment vertical="center"/>
    </xf>
    <xf numFmtId="165" fontId="5" fillId="0" borderId="2" xfId="0" applyNumberFormat="1" applyFont="1" applyBorder="1" applyAlignment="1">
      <alignment horizontal="right" vertical="center"/>
    </xf>
    <xf numFmtId="0" fontId="12" fillId="0" borderId="0" xfId="0" applyFont="1"/>
    <xf numFmtId="0" fontId="12" fillId="0" borderId="0" xfId="0" applyFont="1" applyBorder="1"/>
    <xf numFmtId="0" fontId="4" fillId="2"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1" fillId="0" borderId="5" xfId="0" applyFont="1" applyBorder="1" applyAlignment="1">
      <alignment horizontal="center" vertical="center"/>
    </xf>
    <xf numFmtId="0" fontId="4" fillId="2" borderId="5" xfId="0" applyFont="1" applyFill="1" applyBorder="1" applyAlignment="1" applyProtection="1">
      <alignment horizontal="center" vertical="center"/>
    </xf>
    <xf numFmtId="0" fontId="2" fillId="0" borderId="11" xfId="0" applyFont="1" applyBorder="1" applyAlignment="1" applyProtection="1">
      <alignment horizontal="center" vertical="center"/>
    </xf>
    <xf numFmtId="49" fontId="9" fillId="0" borderId="0" xfId="0" applyNumberFormat="1" applyFont="1" applyFill="1" applyBorder="1" applyAlignment="1">
      <alignment horizontal="center"/>
    </xf>
    <xf numFmtId="0" fontId="9" fillId="0" borderId="0" xfId="0" applyFont="1" applyFill="1" applyBorder="1" applyAlignment="1"/>
    <xf numFmtId="0" fontId="2" fillId="0" borderId="5" xfId="0" applyFont="1" applyBorder="1" applyAlignment="1">
      <alignment horizontal="center" vertical="center" wrapText="1"/>
    </xf>
    <xf numFmtId="0" fontId="2" fillId="0" borderId="4" xfId="0" applyFont="1" applyFill="1" applyBorder="1" applyAlignment="1" applyProtection="1">
      <alignment vertical="center"/>
    </xf>
    <xf numFmtId="0" fontId="2" fillId="0" borderId="2" xfId="0" applyFont="1" applyFill="1" applyBorder="1" applyAlignment="1" applyProtection="1">
      <alignment vertical="center"/>
    </xf>
    <xf numFmtId="49" fontId="2" fillId="0" borderId="2" xfId="0" applyNumberFormat="1" applyFont="1" applyBorder="1" applyAlignment="1">
      <alignment horizontal="center"/>
    </xf>
    <xf numFmtId="0" fontId="2" fillId="0" borderId="2" xfId="0" applyFont="1" applyBorder="1"/>
    <xf numFmtId="0" fontId="2" fillId="0" borderId="2" xfId="0" applyFont="1" applyFill="1" applyBorder="1"/>
    <xf numFmtId="0" fontId="4" fillId="0" borderId="0" xfId="0" applyFont="1" applyFill="1" applyBorder="1" applyAlignment="1">
      <alignment horizontal="right"/>
    </xf>
    <xf numFmtId="164" fontId="4" fillId="0" borderId="3" xfId="0" applyNumberFormat="1" applyFont="1" applyBorder="1"/>
    <xf numFmtId="3" fontId="2" fillId="0" borderId="0" xfId="0" applyNumberFormat="1" applyFont="1"/>
    <xf numFmtId="3" fontId="4" fillId="0" borderId="16" xfId="0" applyNumberFormat="1" applyFont="1" applyFill="1" applyBorder="1" applyAlignment="1">
      <alignment horizontal="center"/>
    </xf>
    <xf numFmtId="3" fontId="4" fillId="0" borderId="17" xfId="0" applyNumberFormat="1" applyFont="1" applyFill="1" applyBorder="1" applyAlignment="1">
      <alignment horizontal="center"/>
    </xf>
    <xf numFmtId="3" fontId="2" fillId="0" borderId="16" xfId="0" applyNumberFormat="1" applyFont="1" applyBorder="1"/>
    <xf numFmtId="3" fontId="2" fillId="0" borderId="17" xfId="0" applyNumberFormat="1" applyFont="1" applyBorder="1"/>
    <xf numFmtId="3" fontId="4" fillId="0" borderId="16" xfId="0" applyNumberFormat="1" applyFont="1" applyBorder="1"/>
    <xf numFmtId="3" fontId="4" fillId="0" borderId="17" xfId="0" applyNumberFormat="1" applyFont="1" applyBorder="1"/>
    <xf numFmtId="3" fontId="4" fillId="0" borderId="16" xfId="0" applyNumberFormat="1" applyFont="1" applyBorder="1" applyAlignment="1">
      <alignment horizontal="center"/>
    </xf>
    <xf numFmtId="0" fontId="12" fillId="0" borderId="0" xfId="0" applyFont="1" applyAlignment="1">
      <alignment horizontal="left" indent="1"/>
    </xf>
    <xf numFmtId="0" fontId="12" fillId="0" borderId="0" xfId="0" applyFont="1" applyBorder="1" applyAlignment="1">
      <alignment horizontal="left" indent="1"/>
    </xf>
    <xf numFmtId="0" fontId="4" fillId="0" borderId="18" xfId="0" applyFont="1" applyBorder="1" applyAlignment="1">
      <alignment horizontal="center"/>
    </xf>
    <xf numFmtId="3" fontId="2" fillId="0" borderId="18" xfId="0" applyNumberFormat="1" applyFont="1" applyBorder="1"/>
    <xf numFmtId="164" fontId="4" fillId="0" borderId="18" xfId="0" applyNumberFormat="1" applyFont="1" applyBorder="1"/>
    <xf numFmtId="0" fontId="2" fillId="0" borderId="18" xfId="0" applyFont="1" applyBorder="1"/>
    <xf numFmtId="0" fontId="13" fillId="0" borderId="0" xfId="0" applyFont="1" applyBorder="1"/>
    <xf numFmtId="0" fontId="4" fillId="0" borderId="9"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7" fillId="0" borderId="9" xfId="0" applyFont="1" applyBorder="1" applyAlignment="1" applyProtection="1">
      <alignment horizontal="center" vertical="center"/>
    </xf>
    <xf numFmtId="49" fontId="14" fillId="0" borderId="2" xfId="0" applyNumberFormat="1" applyFont="1" applyBorder="1" applyAlignment="1">
      <alignment horizontal="center"/>
    </xf>
    <xf numFmtId="0" fontId="14" fillId="0" borderId="5" xfId="0" applyFont="1" applyFill="1" applyBorder="1" applyAlignment="1"/>
    <xf numFmtId="0" fontId="16" fillId="0" borderId="0" xfId="0" applyFont="1" applyAlignment="1">
      <alignment horizontal="left" indent="1"/>
    </xf>
    <xf numFmtId="0" fontId="15" fillId="0" borderId="0" xfId="0" applyFont="1"/>
    <xf numFmtId="0" fontId="16" fillId="0" borderId="0" xfId="0" applyFont="1"/>
    <xf numFmtId="0" fontId="1" fillId="0" borderId="1" xfId="0" applyFont="1" applyBorder="1" applyAlignment="1" applyProtection="1">
      <alignment horizontal="right" vertical="center"/>
    </xf>
    <xf numFmtId="0" fontId="1" fillId="0" borderId="5" xfId="0" applyFont="1" applyBorder="1" applyAlignment="1" applyProtection="1">
      <alignment horizontal="right" vertical="center"/>
    </xf>
    <xf numFmtId="49" fontId="4"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pplyProtection="1">
      <alignment vertical="center"/>
      <protection locked="0"/>
    </xf>
    <xf numFmtId="3" fontId="3" fillId="3" borderId="2" xfId="0" applyNumberFormat="1" applyFont="1" applyFill="1" applyBorder="1" applyAlignment="1" applyProtection="1">
      <alignment horizontal="center" vertical="center"/>
    </xf>
    <xf numFmtId="49" fontId="4" fillId="0" borderId="0" xfId="0" applyNumberFormat="1" applyFont="1" applyAlignment="1">
      <alignment horizontal="left"/>
    </xf>
    <xf numFmtId="0" fontId="2" fillId="0" borderId="2" xfId="0" applyFont="1" applyBorder="1" applyAlignment="1" applyProtection="1">
      <alignment horizontal="left" vertical="center"/>
      <protection locked="0"/>
    </xf>
    <xf numFmtId="14" fontId="2" fillId="0" borderId="2" xfId="0" applyNumberFormat="1" applyFont="1" applyBorder="1" applyAlignment="1" applyProtection="1">
      <alignment horizontal="left" vertical="center"/>
      <protection locked="0"/>
    </xf>
    <xf numFmtId="0" fontId="2" fillId="0" borderId="2" xfId="0" applyFont="1" applyBorder="1" applyProtection="1">
      <protection locked="0"/>
    </xf>
    <xf numFmtId="0" fontId="2" fillId="0" borderId="5" xfId="0" applyFont="1" applyFill="1" applyBorder="1" applyAlignment="1" applyProtection="1">
      <alignment vertical="center"/>
    </xf>
    <xf numFmtId="0" fontId="18" fillId="0" borderId="0" xfId="0" applyFont="1" applyBorder="1"/>
    <xf numFmtId="0" fontId="8" fillId="3" borderId="4" xfId="0" applyFont="1" applyFill="1" applyBorder="1" applyAlignment="1" applyProtection="1">
      <alignment horizontal="center" vertical="center"/>
    </xf>
    <xf numFmtId="0" fontId="4" fillId="0" borderId="2" xfId="0" applyFont="1" applyFill="1" applyBorder="1" applyProtection="1"/>
    <xf numFmtId="165" fontId="1" fillId="3" borderId="2" xfId="0" applyNumberFormat="1" applyFont="1" applyFill="1" applyBorder="1" applyAlignment="1" applyProtection="1">
      <alignment horizontal="right" vertical="center"/>
    </xf>
    <xf numFmtId="3" fontId="4" fillId="0" borderId="5" xfId="0" applyNumberFormat="1" applyFont="1" applyFill="1" applyBorder="1" applyAlignment="1">
      <alignment horizontal="center"/>
    </xf>
    <xf numFmtId="3" fontId="4" fillId="0" borderId="1" xfId="0" applyNumberFormat="1" applyFont="1" applyBorder="1" applyAlignment="1">
      <alignment horizontal="center"/>
    </xf>
    <xf numFmtId="0" fontId="2" fillId="0" borderId="4" xfId="0" applyFont="1" applyBorder="1" applyAlignment="1" applyProtection="1">
      <alignment vertical="center"/>
    </xf>
    <xf numFmtId="0" fontId="2" fillId="0" borderId="1" xfId="0" applyFont="1" applyBorder="1" applyAlignment="1" applyProtection="1">
      <alignment vertical="center"/>
    </xf>
    <xf numFmtId="0" fontId="2" fillId="0" borderId="5" xfId="0" applyFont="1" applyBorder="1" applyAlignment="1" applyProtection="1">
      <alignment vertical="center"/>
    </xf>
    <xf numFmtId="0" fontId="2" fillId="0" borderId="4"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2"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0" fontId="2" fillId="0" borderId="5" xfId="0" applyFont="1" applyFill="1" applyBorder="1" applyAlignment="1" applyProtection="1">
      <alignment vertical="center" wrapText="1"/>
    </xf>
    <xf numFmtId="0" fontId="2" fillId="0" borderId="22" xfId="0" applyFont="1" applyFill="1" applyBorder="1" applyAlignment="1" applyProtection="1">
      <alignment vertical="center"/>
    </xf>
    <xf numFmtId="49" fontId="1" fillId="4" borderId="23" xfId="0" applyNumberFormat="1" applyFont="1" applyFill="1" applyBorder="1"/>
    <xf numFmtId="0" fontId="0" fillId="4" borderId="24" xfId="0" applyFill="1" applyBorder="1"/>
    <xf numFmtId="0" fontId="0" fillId="4" borderId="25" xfId="0" applyFill="1" applyBorder="1"/>
    <xf numFmtId="49" fontId="1" fillId="4" borderId="26" xfId="0" applyNumberFormat="1" applyFont="1" applyFill="1" applyBorder="1"/>
    <xf numFmtId="0" fontId="0" fillId="4" borderId="27" xfId="0" applyFill="1" applyBorder="1"/>
    <xf numFmtId="0" fontId="0" fillId="4" borderId="28" xfId="0" applyFill="1" applyBorder="1"/>
    <xf numFmtId="0" fontId="2" fillId="0" borderId="4" xfId="0" applyFont="1" applyBorder="1"/>
    <xf numFmtId="0" fontId="4" fillId="0" borderId="4" xfId="0" applyFont="1" applyBorder="1"/>
    <xf numFmtId="3" fontId="2" fillId="0" borderId="29" xfId="0" applyNumberFormat="1" applyFont="1" applyBorder="1"/>
    <xf numFmtId="3" fontId="2" fillId="0" borderId="1" xfId="0" applyNumberFormat="1" applyFont="1" applyBorder="1"/>
    <xf numFmtId="164" fontId="4" fillId="0" borderId="5" xfId="0" applyNumberFormat="1" applyFont="1" applyBorder="1"/>
    <xf numFmtId="3" fontId="4" fillId="0" borderId="29" xfId="0" applyNumberFormat="1" applyFont="1" applyBorder="1"/>
    <xf numFmtId="3" fontId="2" fillId="0" borderId="5" xfId="0" applyNumberFormat="1" applyFont="1" applyBorder="1"/>
    <xf numFmtId="164" fontId="4" fillId="0" borderId="16" xfId="0" applyNumberFormat="1" applyFont="1" applyBorder="1"/>
    <xf numFmtId="164" fontId="4" fillId="0" borderId="17" xfId="0" applyNumberFormat="1" applyFont="1" applyBorder="1"/>
    <xf numFmtId="0" fontId="7" fillId="0" borderId="22" xfId="0" applyFont="1" applyBorder="1" applyAlignment="1" applyProtection="1">
      <alignment horizontal="center" vertical="center"/>
    </xf>
    <xf numFmtId="0" fontId="2" fillId="0" borderId="4" xfId="0" applyFont="1" applyBorder="1" applyAlignment="1" applyProtection="1">
      <alignment vertical="center"/>
    </xf>
    <xf numFmtId="0" fontId="8" fillId="0" borderId="7" xfId="0" applyFont="1" applyBorder="1" applyAlignment="1" applyProtection="1">
      <alignment horizontal="left" vertical="center" indent="1"/>
    </xf>
    <xf numFmtId="0" fontId="4" fillId="0" borderId="10" xfId="0" applyFont="1" applyBorder="1" applyAlignment="1" applyProtection="1">
      <alignment horizontal="left" vertical="center" indent="1"/>
    </xf>
    <xf numFmtId="0" fontId="4" fillId="0" borderId="2" xfId="0" applyFont="1" applyFill="1" applyBorder="1" applyAlignment="1" applyProtection="1">
      <alignment horizontal="left" vertical="center"/>
    </xf>
    <xf numFmtId="1" fontId="2" fillId="3" borderId="5" xfId="0" applyNumberFormat="1" applyFont="1" applyFill="1" applyBorder="1" applyAlignment="1" applyProtection="1">
      <alignment horizontal="right" vertical="center"/>
    </xf>
    <xf numFmtId="3" fontId="4" fillId="0" borderId="4" xfId="0"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4" xfId="0" applyNumberFormat="1" applyFont="1" applyBorder="1" applyAlignment="1">
      <alignment horizontal="center"/>
    </xf>
    <xf numFmtId="3" fontId="4" fillId="0" borderId="1" xfId="0" applyNumberFormat="1" applyFont="1" applyBorder="1" applyAlignment="1">
      <alignment horizontal="center"/>
    </xf>
    <xf numFmtId="0" fontId="2" fillId="0" borderId="0" xfId="0" applyFont="1" applyAlignment="1">
      <alignment horizontal="left" wrapText="1"/>
    </xf>
    <xf numFmtId="0" fontId="4" fillId="0" borderId="0" xfId="0" applyFont="1" applyBorder="1" applyAlignment="1" applyProtection="1">
      <alignment horizontal="left" vertical="center" wrapText="1"/>
    </xf>
    <xf numFmtId="0" fontId="1" fillId="0" borderId="0" xfId="0" applyFont="1" applyBorder="1" applyAlignment="1">
      <alignment horizontal="left" vertical="center" wrapText="1"/>
    </xf>
    <xf numFmtId="0" fontId="2" fillId="4" borderId="4"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14" fillId="0" borderId="4" xfId="0" applyFont="1" applyFill="1" applyBorder="1" applyAlignment="1">
      <alignment vertical="center"/>
    </xf>
    <xf numFmtId="0" fontId="14" fillId="0" borderId="1" xfId="0" applyFont="1" applyFill="1" applyBorder="1" applyAlignment="1">
      <alignment vertical="center"/>
    </xf>
    <xf numFmtId="0" fontId="2" fillId="4" borderId="4"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5" xfId="0" applyFont="1" applyFill="1" applyBorder="1" applyAlignment="1" applyProtection="1">
      <alignment vertical="center"/>
    </xf>
    <xf numFmtId="0" fontId="2" fillId="4" borderId="4" xfId="0" applyFont="1" applyFill="1" applyBorder="1" applyAlignment="1" applyProtection="1">
      <alignment vertical="center"/>
    </xf>
    <xf numFmtId="0" fontId="2" fillId="0" borderId="4"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5"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20" xfId="0" applyFont="1" applyBorder="1" applyAlignment="1" applyProtection="1">
      <alignment horizontal="left" vertical="center"/>
    </xf>
    <xf numFmtId="0" fontId="6" fillId="0" borderId="8" xfId="0" applyFont="1" applyFill="1" applyBorder="1" applyAlignment="1" applyProtection="1">
      <alignment horizontal="left" vertical="center"/>
    </xf>
    <xf numFmtId="0" fontId="0" fillId="0" borderId="12" xfId="0" applyBorder="1" applyAlignment="1"/>
    <xf numFmtId="0" fontId="0" fillId="0" borderId="13" xfId="0" applyBorder="1" applyAlignment="1"/>
    <xf numFmtId="49" fontId="4" fillId="0" borderId="9"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3" borderId="9"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8" fillId="0" borderId="7" xfId="0" applyFont="1" applyBorder="1" applyAlignment="1" applyProtection="1">
      <alignment horizontal="left" vertical="center" indent="1"/>
    </xf>
    <xf numFmtId="0" fontId="8" fillId="0" borderId="15" xfId="0" applyFont="1" applyBorder="1" applyAlignment="1" applyProtection="1">
      <alignment horizontal="left" vertical="center" indent="1"/>
    </xf>
    <xf numFmtId="0" fontId="8" fillId="0" borderId="20" xfId="0" applyFont="1" applyBorder="1" applyAlignment="1" applyProtection="1">
      <alignment horizontal="left" vertical="center" indent="1"/>
    </xf>
    <xf numFmtId="0" fontId="17" fillId="4" borderId="4"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4" fillId="0" borderId="9" xfId="0" applyFont="1" applyBorder="1" applyAlignment="1" applyProtection="1">
      <alignment horizontal="left" vertical="center" indent="1"/>
    </xf>
    <xf numFmtId="0" fontId="4" fillId="0" borderId="6" xfId="0" applyFont="1" applyBorder="1" applyAlignment="1" applyProtection="1">
      <alignment horizontal="left" vertical="center" indent="1"/>
    </xf>
    <xf numFmtId="0" fontId="2" fillId="4" borderId="1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3" borderId="4"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0" borderId="10" xfId="0" applyFont="1" applyBorder="1" applyAlignment="1" applyProtection="1">
      <alignment horizontal="left" vertical="center" indent="1"/>
    </xf>
    <xf numFmtId="0" fontId="4" fillId="0" borderId="3" xfId="0" applyFont="1" applyBorder="1" applyAlignment="1" applyProtection="1">
      <alignment horizontal="left" vertical="center" indent="1"/>
    </xf>
    <xf numFmtId="0" fontId="4" fillId="0" borderId="11" xfId="0" applyFont="1" applyBorder="1" applyAlignment="1" applyProtection="1">
      <alignment horizontal="left" vertical="center" indent="1"/>
    </xf>
    <xf numFmtId="0" fontId="4" fillId="0" borderId="10"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2" borderId="4"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2" fillId="0" borderId="4" xfId="0" applyFont="1" applyBorder="1" applyAlignment="1" applyProtection="1">
      <alignment vertical="center"/>
    </xf>
    <xf numFmtId="0" fontId="2" fillId="0" borderId="1" xfId="0" applyFont="1" applyBorder="1" applyAlignment="1" applyProtection="1">
      <alignment vertical="center"/>
    </xf>
    <xf numFmtId="0" fontId="2" fillId="0" borderId="5" xfId="0" applyFont="1" applyBorder="1" applyAlignment="1" applyProtection="1">
      <alignmen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4" xfId="0" applyFont="1" applyBorder="1" applyAlignment="1" applyProtection="1">
      <alignment horizontal="left" vertical="center"/>
    </xf>
    <xf numFmtId="0" fontId="1" fillId="0" borderId="1" xfId="0" applyFont="1" applyBorder="1" applyAlignment="1" applyProtection="1">
      <alignment horizontal="left" vertical="center"/>
    </xf>
    <xf numFmtId="0" fontId="2" fillId="0" borderId="15"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xf>
    <xf numFmtId="0" fontId="2" fillId="4" borderId="15" xfId="0" applyFont="1" applyFill="1" applyBorder="1" applyAlignment="1" applyProtection="1">
      <alignment horizontal="left" vertical="center"/>
    </xf>
    <xf numFmtId="0" fontId="2" fillId="4" borderId="20" xfId="0" applyFont="1" applyFill="1" applyBorder="1" applyAlignment="1" applyProtection="1">
      <alignment horizontal="left" vertical="center"/>
    </xf>
    <xf numFmtId="0" fontId="2" fillId="0" borderId="3" xfId="0" applyFont="1" applyBorder="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3:AG27"/>
  <sheetViews>
    <sheetView showGridLines="0" showRowColHeaders="0" tabSelected="1" showRuler="0" zoomScaleNormal="100" workbookViewId="0">
      <selection activeCell="B3" sqref="B3"/>
    </sheetView>
  </sheetViews>
  <sheetFormatPr baseColWidth="10" defaultColWidth="8.88671875" defaultRowHeight="12.75" x14ac:dyDescent="0.2"/>
  <cols>
    <col min="1" max="1" width="17.5546875" style="27" customWidth="1"/>
    <col min="2" max="2" width="55.6640625" style="4" customWidth="1"/>
    <col min="3" max="7" width="10.5546875" style="85" bestFit="1" customWidth="1"/>
    <col min="8" max="8" width="13.5546875" style="4" customWidth="1"/>
    <col min="9" max="16384" width="8.88671875" style="4"/>
  </cols>
  <sheetData>
    <row r="3" spans="1:8" x14ac:dyDescent="0.2">
      <c r="A3" s="115" t="s">
        <v>9</v>
      </c>
      <c r="B3" s="118"/>
    </row>
    <row r="4" spans="1:8" x14ac:dyDescent="0.2">
      <c r="A4" s="115" t="s">
        <v>10</v>
      </c>
      <c r="B4" s="118"/>
    </row>
    <row r="6" spans="1:8" ht="32.25" customHeight="1" x14ac:dyDescent="0.2">
      <c r="A6" s="26" t="s">
        <v>11</v>
      </c>
      <c r="B6" s="24" t="s">
        <v>12</v>
      </c>
      <c r="C6" s="158" t="s">
        <v>13</v>
      </c>
      <c r="D6" s="159"/>
      <c r="E6" s="160"/>
      <c r="F6" s="161" t="s">
        <v>14</v>
      </c>
      <c r="G6" s="162"/>
      <c r="H6" s="95" t="s">
        <v>0</v>
      </c>
    </row>
    <row r="7" spans="1:8" ht="14.25" customHeight="1" x14ac:dyDescent="0.2">
      <c r="A7" s="26"/>
      <c r="B7" s="24"/>
      <c r="C7" s="86" t="s">
        <v>15</v>
      </c>
      <c r="D7" s="87" t="s">
        <v>16</v>
      </c>
      <c r="E7" s="124" t="s">
        <v>17</v>
      </c>
      <c r="F7" s="92" t="s">
        <v>18</v>
      </c>
      <c r="G7" s="125" t="s">
        <v>19</v>
      </c>
      <c r="H7" s="95"/>
    </row>
    <row r="8" spans="1:8" ht="14.25" customHeight="1" x14ac:dyDescent="0.2">
      <c r="A8" s="111" t="s">
        <v>88</v>
      </c>
      <c r="B8" s="81" t="str">
        <f>Detail!B4</f>
        <v>RIGHTS ACQUISITION</v>
      </c>
      <c r="C8" s="88">
        <f>Detail!L13</f>
        <v>0</v>
      </c>
      <c r="D8" s="89">
        <f>Detail!M13</f>
        <v>0</v>
      </c>
      <c r="E8" s="149">
        <f>Detail!N13</f>
        <v>0</v>
      </c>
      <c r="F8" s="88">
        <f>Detail!P13</f>
        <v>0</v>
      </c>
      <c r="G8" s="146">
        <f>Detail!Q13</f>
        <v>0</v>
      </c>
      <c r="H8" s="96">
        <f>Detail!J13</f>
        <v>0</v>
      </c>
    </row>
    <row r="9" spans="1:8" ht="14.25" customHeight="1" x14ac:dyDescent="0.2">
      <c r="A9" s="111" t="s">
        <v>95</v>
      </c>
      <c r="B9" s="82" t="str">
        <f>Detail!B15</f>
        <v>MARKET RESEARCH</v>
      </c>
      <c r="C9" s="88">
        <f>Detail!L24</f>
        <v>0</v>
      </c>
      <c r="D9" s="89">
        <f>Detail!M24</f>
        <v>0</v>
      </c>
      <c r="E9" s="149">
        <f>Detail!N24</f>
        <v>0</v>
      </c>
      <c r="F9" s="88">
        <f>Detail!P24</f>
        <v>0</v>
      </c>
      <c r="G9" s="146">
        <f>Detail!Q24</f>
        <v>0</v>
      </c>
      <c r="H9" s="96">
        <f>Detail!J24</f>
        <v>0</v>
      </c>
    </row>
    <row r="10" spans="1:8" ht="14.25" customHeight="1" x14ac:dyDescent="0.2">
      <c r="A10" s="111" t="s">
        <v>107</v>
      </c>
      <c r="B10" s="81" t="str">
        <f>Detail!B27</f>
        <v>LABOUR AND PERSONNEL</v>
      </c>
      <c r="C10" s="88">
        <f>Detail!L62</f>
        <v>0</v>
      </c>
      <c r="D10" s="89">
        <f>Detail!M62</f>
        <v>0</v>
      </c>
      <c r="E10" s="149">
        <f>Detail!N62</f>
        <v>0</v>
      </c>
      <c r="F10" s="88">
        <f>Detail!P62</f>
        <v>0</v>
      </c>
      <c r="G10" s="146">
        <f>Detail!Q62</f>
        <v>0</v>
      </c>
      <c r="H10" s="96">
        <f>Detail!J62</f>
        <v>0</v>
      </c>
    </row>
    <row r="11" spans="1:8" ht="14.25" customHeight="1" x14ac:dyDescent="0.2">
      <c r="A11" s="111" t="s">
        <v>109</v>
      </c>
      <c r="B11" s="81" t="str">
        <f>Detail!B64</f>
        <v>EQUIPMENT AND MATERIALS</v>
      </c>
      <c r="C11" s="88">
        <f>Detail!L78</f>
        <v>0</v>
      </c>
      <c r="D11" s="89">
        <f>Detail!M78</f>
        <v>0</v>
      </c>
      <c r="E11" s="149">
        <f>Detail!N78</f>
        <v>0</v>
      </c>
      <c r="F11" s="88">
        <f>Detail!P78</f>
        <v>0</v>
      </c>
      <c r="G11" s="146">
        <f>Detail!Q78</f>
        <v>0</v>
      </c>
      <c r="H11" s="96">
        <f>Detail!J78</f>
        <v>0</v>
      </c>
    </row>
    <row r="12" spans="1:8" ht="14.25" customHeight="1" x14ac:dyDescent="0.2">
      <c r="A12" s="111" t="s">
        <v>111</v>
      </c>
      <c r="B12" s="81" t="str">
        <f>Detail!B81</f>
        <v>TRAVEL AND LIVING EXPENSES</v>
      </c>
      <c r="C12" s="88">
        <f>Detail!L90</f>
        <v>0</v>
      </c>
      <c r="D12" s="89">
        <f>Detail!M90</f>
        <v>0</v>
      </c>
      <c r="E12" s="149">
        <f>Detail!N90</f>
        <v>0</v>
      </c>
      <c r="F12" s="88">
        <f>Detail!P90</f>
        <v>0</v>
      </c>
      <c r="G12" s="146">
        <f>Detail!Q90</f>
        <v>0</v>
      </c>
      <c r="H12" s="96">
        <f>Detail!J90</f>
        <v>0</v>
      </c>
    </row>
    <row r="13" spans="1:8" ht="14.25" customHeight="1" x14ac:dyDescent="0.2">
      <c r="A13" s="111" t="s">
        <v>1</v>
      </c>
      <c r="B13" s="81" t="str">
        <f>Detail!B92</f>
        <v>ADMINISTRATION</v>
      </c>
      <c r="C13" s="88">
        <f>Detail!L102</f>
        <v>0</v>
      </c>
      <c r="D13" s="89">
        <f>Detail!M102</f>
        <v>0</v>
      </c>
      <c r="E13" s="149">
        <f>Detail!N102</f>
        <v>0</v>
      </c>
      <c r="F13" s="88">
        <f>Detail!P102</f>
        <v>0</v>
      </c>
      <c r="G13" s="146">
        <f>Detail!Q102</f>
        <v>0</v>
      </c>
      <c r="H13" s="96">
        <f>Detail!J102</f>
        <v>0</v>
      </c>
    </row>
    <row r="14" spans="1:8" ht="14.25" customHeight="1" x14ac:dyDescent="0.2">
      <c r="A14" s="111"/>
      <c r="B14" s="81"/>
      <c r="C14" s="88"/>
      <c r="D14" s="89"/>
      <c r="E14" s="146"/>
      <c r="F14" s="88"/>
      <c r="G14" s="146"/>
      <c r="H14" s="96"/>
    </row>
    <row r="15" spans="1:8" ht="14.25" customHeight="1" x14ac:dyDescent="0.2">
      <c r="A15" s="80"/>
      <c r="B15" s="24" t="s">
        <v>186</v>
      </c>
      <c r="C15" s="90">
        <f>SUM(C8:C13)</f>
        <v>0</v>
      </c>
      <c r="D15" s="91">
        <f t="shared" ref="D15:E15" si="0">SUM(D8:D13)</f>
        <v>0</v>
      </c>
      <c r="E15" s="148">
        <f t="shared" si="0"/>
        <v>0</v>
      </c>
      <c r="F15" s="90">
        <f>SUM(F8:F13)</f>
        <v>0</v>
      </c>
      <c r="G15" s="148">
        <f>SUM(G8:G13)</f>
        <v>0</v>
      </c>
      <c r="H15" s="97">
        <f>SUM(H8:H13)</f>
        <v>0</v>
      </c>
    </row>
    <row r="16" spans="1:8" ht="14.25" customHeight="1" x14ac:dyDescent="0.2">
      <c r="A16" s="80"/>
      <c r="B16" s="81"/>
      <c r="C16" s="88"/>
      <c r="D16" s="89"/>
      <c r="E16" s="149"/>
      <c r="F16" s="88"/>
      <c r="G16" s="146"/>
      <c r="H16" s="98"/>
    </row>
    <row r="17" spans="1:33" ht="14.25" customHeight="1" x14ac:dyDescent="0.2">
      <c r="A17" s="111" t="s">
        <v>4</v>
      </c>
      <c r="B17" s="81" t="str">
        <f>Detail!B110</f>
        <v>CONTINGENCY - CANADIAN</v>
      </c>
      <c r="C17" s="88">
        <f>ROUND(Detail!L110,0)</f>
        <v>0</v>
      </c>
      <c r="D17" s="89">
        <f>ROUND(Detail!M110,0)</f>
        <v>0</v>
      </c>
      <c r="E17" s="145">
        <f>ROUND(Detail!N110,0)</f>
        <v>0</v>
      </c>
      <c r="F17" s="88">
        <f>ROUND(Detail!P110,0)</f>
        <v>0</v>
      </c>
      <c r="G17" s="145">
        <f>ROUND(Detail!Q110,0)</f>
        <v>0</v>
      </c>
      <c r="H17" s="97">
        <f>Detail!J110</f>
        <v>0</v>
      </c>
    </row>
    <row r="18" spans="1:33" ht="14.25" customHeight="1" x14ac:dyDescent="0.2">
      <c r="A18" s="111" t="s">
        <v>4</v>
      </c>
      <c r="B18" s="81" t="str">
        <f>Detail!B111</f>
        <v>CONTINGENCY - NON-CANADIAN</v>
      </c>
      <c r="C18" s="88">
        <f>ROUND(Detail!L111,0)</f>
        <v>0</v>
      </c>
      <c r="D18" s="89">
        <f>ROUND(Detail!M111,0)</f>
        <v>0</v>
      </c>
      <c r="E18" s="145">
        <f>ROUND(Detail!N111,0)</f>
        <v>0</v>
      </c>
      <c r="F18" s="88">
        <f>ROUND(Detail!P111,0)</f>
        <v>0</v>
      </c>
      <c r="G18" s="145">
        <f>ROUND(Detail!Q111,0)</f>
        <v>0</v>
      </c>
      <c r="H18" s="97">
        <f>Detail!J111</f>
        <v>0</v>
      </c>
    </row>
    <row r="19" spans="1:33" ht="14.25" customHeight="1" x14ac:dyDescent="0.2">
      <c r="A19" s="111" t="s">
        <v>5</v>
      </c>
      <c r="B19" s="143" t="str">
        <f>Detail!B112</f>
        <v>CORPORATE OVERHEAD - CANADIAN</v>
      </c>
      <c r="C19" s="88">
        <f>ROUND(Detail!L112,0)</f>
        <v>0</v>
      </c>
      <c r="D19" s="89">
        <f>ROUND(Detail!M112,0)</f>
        <v>0</v>
      </c>
      <c r="E19" s="149">
        <f>ROUND(Detail!N112,0)</f>
        <v>0</v>
      </c>
      <c r="F19" s="88">
        <f>ROUND(Detail!P112,0)</f>
        <v>0</v>
      </c>
      <c r="G19" s="145">
        <f>ROUND(Detail!Q112,0)</f>
        <v>0</v>
      </c>
      <c r="H19" s="97">
        <f>Detail!J112</f>
        <v>0</v>
      </c>
    </row>
    <row r="20" spans="1:33" s="5" customFormat="1" ht="14.25" customHeight="1" x14ac:dyDescent="0.2">
      <c r="A20" s="111" t="s">
        <v>5</v>
      </c>
      <c r="B20" s="143" t="str">
        <f>Detail!B113</f>
        <v>CORPORATE OVERHEAD - NON-CANADIAN</v>
      </c>
      <c r="C20" s="88">
        <f>ROUND(Detail!L113,0)</f>
        <v>0</v>
      </c>
      <c r="D20" s="89">
        <f>ROUND(Detail!M113,0)</f>
        <v>0</v>
      </c>
      <c r="E20" s="149">
        <f>ROUND(Detail!N113,0)</f>
        <v>0</v>
      </c>
      <c r="F20" s="88">
        <f>ROUND(Detail!P113,0)</f>
        <v>0</v>
      </c>
      <c r="G20" s="145">
        <f>ROUND(Detail!Q113,0)</f>
        <v>0</v>
      </c>
      <c r="H20" s="97">
        <f>Detail!J113</f>
        <v>0</v>
      </c>
    </row>
    <row r="21" spans="1:33" ht="21" customHeight="1" x14ac:dyDescent="0.2">
      <c r="A21" s="80"/>
      <c r="B21" s="143"/>
      <c r="C21" s="88"/>
      <c r="D21" s="89"/>
      <c r="E21" s="149"/>
      <c r="F21" s="88"/>
      <c r="G21" s="146"/>
      <c r="H21" s="98"/>
    </row>
    <row r="22" spans="1:33" ht="18" customHeight="1" x14ac:dyDescent="0.2">
      <c r="A22" s="24" t="s">
        <v>0</v>
      </c>
      <c r="B22" s="144"/>
      <c r="C22" s="150">
        <f t="shared" ref="C22:H22" si="1">C8+C9+C10+C11+C12+C13+C17+C19</f>
        <v>0</v>
      </c>
      <c r="D22" s="151">
        <f t="shared" si="1"/>
        <v>0</v>
      </c>
      <c r="E22" s="147">
        <f t="shared" si="1"/>
        <v>0</v>
      </c>
      <c r="F22" s="150">
        <f t="shared" si="1"/>
        <v>0</v>
      </c>
      <c r="G22" s="147">
        <f t="shared" si="1"/>
        <v>0</v>
      </c>
      <c r="H22" s="97">
        <f t="shared" si="1"/>
        <v>0</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row>
    <row r="23" spans="1:33" ht="18" customHeight="1" x14ac:dyDescent="0.2">
      <c r="A23" s="75"/>
      <c r="B23" s="76"/>
      <c r="C23" s="76"/>
      <c r="D23" s="76"/>
      <c r="E23" s="76"/>
      <c r="F23" s="76"/>
      <c r="G23" s="83"/>
      <c r="H23" s="8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1:33" ht="36.75" customHeight="1" x14ac:dyDescent="0.2">
      <c r="A24" s="25" t="s">
        <v>20</v>
      </c>
      <c r="B24" s="117"/>
      <c r="C24" s="99" t="str">
        <f>IF((C22+D22+E22)&lt;&gt;H22,"    Please check : all expenses must be allocated as 'Internal', 'Related' or 'External'!","")</f>
        <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row>
    <row r="25" spans="1:33" ht="30" customHeight="1" x14ac:dyDescent="0.2">
      <c r="A25" s="25" t="s">
        <v>21</v>
      </c>
      <c r="B25" s="116"/>
      <c r="C25" s="99" t="str">
        <f>IF(OR(H17&gt;(0.05*H15),H19&gt;(0.2*H15)),"    Please check : Account G and/or H exceeds the cap!","")</f>
        <v/>
      </c>
      <c r="D25" s="4"/>
      <c r="E25" s="15"/>
      <c r="F25" s="15"/>
      <c r="G25" s="15"/>
      <c r="H25" s="15"/>
    </row>
    <row r="26" spans="1:33" x14ac:dyDescent="0.2">
      <c r="A26" s="37" t="s">
        <v>87</v>
      </c>
      <c r="B26" s="113"/>
      <c r="C26" s="120" t="str">
        <f>IF(G22&gt;(0.25*H22),"    Please check : Canadian costs represent less than 75% of the budget!","")</f>
        <v/>
      </c>
      <c r="D26" s="15"/>
      <c r="E26" s="15"/>
      <c r="F26" s="15"/>
      <c r="G26" s="15"/>
      <c r="H26" s="15"/>
    </row>
    <row r="27" spans="1:33" x14ac:dyDescent="0.2">
      <c r="A27" s="163" t="s">
        <v>22</v>
      </c>
      <c r="B27" s="163"/>
      <c r="C27" s="163"/>
      <c r="D27" s="163"/>
      <c r="E27" s="163"/>
      <c r="F27" s="163"/>
      <c r="G27" s="163"/>
      <c r="H27" s="163"/>
    </row>
  </sheetData>
  <sheetProtection algorithmName="SHA-512" hashValue="vbb8r4vOpxkAKnfhxOXdfYLQGIIh7bfNATBl1X+98L8E6gMr3byZZICs0OVkJL9w+bthYnZvDarHHT9s+Lk30w==" saltValue="MkymfXKT5/eOLeV4N5LrcQ==" spinCount="100000" sheet="1" objects="1" scenarios="1" selectLockedCells="1"/>
  <mergeCells count="3">
    <mergeCell ref="C6:E6"/>
    <mergeCell ref="F6:G6"/>
    <mergeCell ref="A27:H27"/>
  </mergeCells>
  <phoneticPr fontId="0" type="noConversion"/>
  <printOptions horizontalCentered="1"/>
  <pageMargins left="0.55118110236220474" right="0.55118110236220474" top="0.96250000000000002" bottom="0.74803149606299213" header="0.51181102362204722" footer="0.51181102362204722"/>
  <pageSetup scale="76" firstPageNumber="2" orientation="landscape" r:id="rId1"/>
  <headerFooter alignWithMargins="0">
    <oddHeader>&amp;L&amp;G&amp;C&amp;14 2018-2019
&amp;RInternational Codevelopment Incentives
&amp;A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V165"/>
  <sheetViews>
    <sheetView showGridLines="0" showRuler="0" zoomScaleNormal="100" workbookViewId="0">
      <selection activeCell="C8" sqref="C8:G8"/>
    </sheetView>
  </sheetViews>
  <sheetFormatPr baseColWidth="10" defaultColWidth="8.88671875" defaultRowHeight="15" customHeight="1" x14ac:dyDescent="0.2"/>
  <cols>
    <col min="1" max="1" width="5" style="8" customWidth="1"/>
    <col min="2" max="2" width="47.44140625" customWidth="1"/>
    <col min="3" max="3" width="40.44140625" customWidth="1"/>
    <col min="4" max="4" width="3.88671875" customWidth="1"/>
    <col min="5" max="5" width="6.33203125" customWidth="1"/>
    <col min="6" max="6" width="6.109375" customWidth="1"/>
    <col min="7" max="7" width="11.33203125" customWidth="1"/>
    <col min="8" max="8" width="9.21875" customWidth="1"/>
    <col min="9" max="9" width="10.109375" customWidth="1"/>
    <col min="10" max="10" width="10.33203125" bestFit="1" customWidth="1"/>
    <col min="11" max="11" width="20.6640625" style="93" bestFit="1" customWidth="1"/>
    <col min="12" max="12" width="5.33203125" hidden="1" customWidth="1"/>
    <col min="13" max="13" width="5.5546875" hidden="1" customWidth="1"/>
    <col min="14" max="14" width="5.6640625" hidden="1" customWidth="1"/>
    <col min="15" max="15" width="2.88671875" style="68" hidden="1" customWidth="1"/>
    <col min="16" max="16" width="6.77734375" hidden="1" customWidth="1"/>
    <col min="17" max="17" width="9.77734375" hidden="1" customWidth="1"/>
  </cols>
  <sheetData>
    <row r="1" spans="1:17" ht="15" customHeight="1" x14ac:dyDescent="0.25">
      <c r="A1" s="137" t="s">
        <v>24</v>
      </c>
      <c r="B1" s="138"/>
      <c r="C1" s="138"/>
      <c r="D1" s="138"/>
      <c r="E1" s="138"/>
      <c r="F1" s="138"/>
      <c r="G1" s="138"/>
      <c r="H1" s="138"/>
      <c r="I1" s="138"/>
      <c r="J1" s="139"/>
    </row>
    <row r="2" spans="1:17" ht="15" customHeight="1" thickBot="1" x14ac:dyDescent="0.3">
      <c r="A2" s="140" t="s">
        <v>23</v>
      </c>
      <c r="B2" s="141"/>
      <c r="C2" s="141"/>
      <c r="D2" s="141"/>
      <c r="E2" s="141"/>
      <c r="F2" s="141"/>
      <c r="G2" s="141"/>
      <c r="H2" s="141"/>
      <c r="I2" s="141"/>
      <c r="J2" s="142"/>
      <c r="L2" s="196" t="s">
        <v>187</v>
      </c>
      <c r="M2" s="197"/>
      <c r="N2" s="197"/>
      <c r="O2" s="197"/>
      <c r="P2" s="197"/>
      <c r="Q2" s="198"/>
    </row>
    <row r="3" spans="1:17" ht="14.25" customHeight="1" x14ac:dyDescent="0.2">
      <c r="A3" s="7"/>
      <c r="B3" s="241"/>
      <c r="C3" s="241"/>
      <c r="D3" s="241"/>
      <c r="E3" s="241"/>
      <c r="F3" s="241"/>
      <c r="G3" s="241"/>
      <c r="H3" s="241"/>
      <c r="I3" s="241"/>
      <c r="J3" s="241"/>
      <c r="L3" s="199"/>
      <c r="M3" s="200"/>
      <c r="N3" s="200"/>
      <c r="O3" s="200"/>
      <c r="P3" s="200"/>
      <c r="Q3" s="201"/>
    </row>
    <row r="4" spans="1:17" s="2" customFormat="1" ht="19.5" customHeight="1" x14ac:dyDescent="0.25">
      <c r="A4" s="35" t="s">
        <v>88</v>
      </c>
      <c r="B4" s="38" t="s">
        <v>35</v>
      </c>
      <c r="C4" s="39"/>
      <c r="D4" s="40"/>
      <c r="E4" s="40"/>
      <c r="F4" s="40"/>
      <c r="G4" s="40"/>
      <c r="H4" s="40"/>
      <c r="I4" s="40"/>
      <c r="J4" s="41"/>
      <c r="K4" s="93"/>
      <c r="L4" s="202"/>
      <c r="M4" s="203"/>
      <c r="N4" s="203"/>
      <c r="O4" s="203"/>
      <c r="P4" s="203"/>
      <c r="Q4" s="204"/>
    </row>
    <row r="5" spans="1:17" s="15" customFormat="1" ht="15" customHeight="1" x14ac:dyDescent="0.2">
      <c r="A5" s="184" t="s">
        <v>29</v>
      </c>
      <c r="B5" s="194" t="s">
        <v>12</v>
      </c>
      <c r="C5" s="210" t="s">
        <v>6</v>
      </c>
      <c r="D5" s="211"/>
      <c r="E5" s="211"/>
      <c r="F5" s="211"/>
      <c r="G5" s="212"/>
      <c r="H5" s="100" t="s">
        <v>26</v>
      </c>
      <c r="I5" s="100" t="s">
        <v>26</v>
      </c>
      <c r="J5" s="186" t="s">
        <v>0</v>
      </c>
      <c r="K5" s="94"/>
      <c r="L5" s="232" t="s">
        <v>40</v>
      </c>
      <c r="M5" s="233"/>
      <c r="N5" s="234"/>
      <c r="O5" s="69"/>
      <c r="P5" s="235" t="s">
        <v>41</v>
      </c>
      <c r="Q5" s="236"/>
    </row>
    <row r="6" spans="1:17" s="45" customFormat="1" ht="15" customHeight="1" x14ac:dyDescent="0.2">
      <c r="A6" s="185"/>
      <c r="B6" s="195"/>
      <c r="C6" s="188" t="s">
        <v>85</v>
      </c>
      <c r="D6" s="189"/>
      <c r="E6" s="189"/>
      <c r="F6" s="189"/>
      <c r="G6" s="190"/>
      <c r="H6" s="101" t="s">
        <v>27</v>
      </c>
      <c r="I6" s="101" t="s">
        <v>28</v>
      </c>
      <c r="J6" s="187"/>
      <c r="K6" s="94"/>
      <c r="L6" s="32" t="s">
        <v>15</v>
      </c>
      <c r="M6" s="32" t="s">
        <v>16</v>
      </c>
      <c r="N6" s="32" t="s">
        <v>17</v>
      </c>
      <c r="O6" s="69"/>
      <c r="P6" s="32" t="s">
        <v>18</v>
      </c>
      <c r="Q6" s="32" t="s">
        <v>19</v>
      </c>
    </row>
    <row r="7" spans="1:17" s="45" customFormat="1" ht="12.75" x14ac:dyDescent="0.2">
      <c r="A7" s="166" t="s">
        <v>30</v>
      </c>
      <c r="B7" s="167"/>
      <c r="C7" s="167"/>
      <c r="D7" s="167"/>
      <c r="E7" s="167"/>
      <c r="F7" s="167"/>
      <c r="G7" s="167"/>
      <c r="H7" s="167"/>
      <c r="I7" s="167"/>
      <c r="J7" s="168"/>
      <c r="K7" s="94"/>
      <c r="L7" s="61"/>
      <c r="M7" s="61"/>
      <c r="N7" s="61"/>
      <c r="O7" s="69"/>
      <c r="P7" s="32"/>
      <c r="Q7" s="32"/>
    </row>
    <row r="8" spans="1:17" s="15" customFormat="1" ht="15" customHeight="1" x14ac:dyDescent="0.2">
      <c r="A8" s="132" t="s">
        <v>89</v>
      </c>
      <c r="B8" s="78" t="s">
        <v>94</v>
      </c>
      <c r="C8" s="226"/>
      <c r="D8" s="227"/>
      <c r="E8" s="227"/>
      <c r="F8" s="227"/>
      <c r="G8" s="228"/>
      <c r="H8" s="77"/>
      <c r="I8" s="77" t="s">
        <v>18</v>
      </c>
      <c r="J8" s="47"/>
      <c r="K8" s="94" t="str">
        <f>IF(J8&lt;&gt;0,IF(H8="","Allocate cost!",""),"")</f>
        <v/>
      </c>
      <c r="L8" s="62" t="str">
        <f>IF(H8="Internal",J8,"-")</f>
        <v>-</v>
      </c>
      <c r="M8" s="62" t="str">
        <f>IF(H8="Related",J8,"-")</f>
        <v>-</v>
      </c>
      <c r="N8" s="62" t="str">
        <f>IF(H8="External",J8,"-")</f>
        <v>-</v>
      </c>
      <c r="O8" s="69"/>
      <c r="P8" s="62" t="str">
        <f>IF($I8="Canadian",IF(OR($J8="",$J8=0),"-",$J8),"-")</f>
        <v>-</v>
      </c>
      <c r="Q8" s="62" t="str">
        <f>IF($I8="Non-Canadian",IF(OR($J8="",$J8=0),"-",$J8),"-")</f>
        <v>-</v>
      </c>
    </row>
    <row r="9" spans="1:17" s="15" customFormat="1" ht="15" customHeight="1" x14ac:dyDescent="0.2">
      <c r="A9" s="132" t="s">
        <v>90</v>
      </c>
      <c r="B9" s="126" t="s">
        <v>44</v>
      </c>
      <c r="C9" s="175"/>
      <c r="D9" s="176"/>
      <c r="E9" s="176"/>
      <c r="F9" s="176"/>
      <c r="G9" s="177"/>
      <c r="H9" s="77"/>
      <c r="I9" s="77" t="s">
        <v>18</v>
      </c>
      <c r="J9" s="47"/>
      <c r="K9" s="94" t="str">
        <f t="shared" ref="K9:K12" si="0">IF(J9&lt;&gt;0,IF(H9="","Allocate cost!",""),"")</f>
        <v/>
      </c>
      <c r="L9" s="62" t="str">
        <f t="shared" ref="L9:L12" si="1">IF(H9="Internal",J9,"-")</f>
        <v>-</v>
      </c>
      <c r="M9" s="62" t="str">
        <f t="shared" ref="M9:M12" si="2">IF(H9="Related",J9,"-")</f>
        <v>-</v>
      </c>
      <c r="N9" s="62" t="str">
        <f t="shared" ref="N9:N12" si="3">IF(H9="External",J9,"-")</f>
        <v>-</v>
      </c>
      <c r="O9" s="69"/>
      <c r="P9" s="62" t="str">
        <f t="shared" ref="P9:P12" si="4">IF($I9="Canadian",IF(OR($J9="",$J9=0),"-",$J9),"-")</f>
        <v>-</v>
      </c>
      <c r="Q9" s="62" t="str">
        <f t="shared" ref="Q9:Q12" si="5">IF($I9="Non-Canadian",IF(OR($J9="",$J9=0),"-",$J9),"-")</f>
        <v>-</v>
      </c>
    </row>
    <row r="10" spans="1:17" s="15" customFormat="1" ht="15" customHeight="1" x14ac:dyDescent="0.2">
      <c r="A10" s="132" t="s">
        <v>91</v>
      </c>
      <c r="B10" s="126" t="s">
        <v>45</v>
      </c>
      <c r="C10" s="175"/>
      <c r="D10" s="176"/>
      <c r="E10" s="176"/>
      <c r="F10" s="176"/>
      <c r="G10" s="177"/>
      <c r="H10" s="77"/>
      <c r="I10" s="77" t="s">
        <v>18</v>
      </c>
      <c r="J10" s="47"/>
      <c r="K10" s="94" t="str">
        <f t="shared" si="0"/>
        <v/>
      </c>
      <c r="L10" s="62" t="str">
        <f t="shared" si="1"/>
        <v>-</v>
      </c>
      <c r="M10" s="62" t="str">
        <f t="shared" si="2"/>
        <v>-</v>
      </c>
      <c r="N10" s="62" t="str">
        <f t="shared" si="3"/>
        <v>-</v>
      </c>
      <c r="O10" s="69"/>
      <c r="P10" s="62" t="str">
        <f t="shared" si="4"/>
        <v>-</v>
      </c>
      <c r="Q10" s="62" t="str">
        <f t="shared" si="5"/>
        <v>-</v>
      </c>
    </row>
    <row r="11" spans="1:17" s="15" customFormat="1" ht="15" customHeight="1" x14ac:dyDescent="0.2">
      <c r="A11" s="132" t="s">
        <v>92</v>
      </c>
      <c r="B11" s="126" t="s">
        <v>46</v>
      </c>
      <c r="C11" s="175"/>
      <c r="D11" s="176"/>
      <c r="E11" s="176"/>
      <c r="F11" s="176"/>
      <c r="G11" s="177"/>
      <c r="H11" s="77"/>
      <c r="I11" s="77" t="s">
        <v>18</v>
      </c>
      <c r="J11" s="29"/>
      <c r="K11" s="94" t="str">
        <f t="shared" si="0"/>
        <v/>
      </c>
      <c r="L11" s="62" t="str">
        <f t="shared" si="1"/>
        <v>-</v>
      </c>
      <c r="M11" s="62" t="str">
        <f t="shared" si="2"/>
        <v>-</v>
      </c>
      <c r="N11" s="62" t="str">
        <f t="shared" si="3"/>
        <v>-</v>
      </c>
      <c r="O11" s="69"/>
      <c r="P11" s="62" t="str">
        <f t="shared" si="4"/>
        <v>-</v>
      </c>
      <c r="Q11" s="62" t="str">
        <f t="shared" si="5"/>
        <v>-</v>
      </c>
    </row>
    <row r="12" spans="1:17" s="15" customFormat="1" ht="15" customHeight="1" x14ac:dyDescent="0.2">
      <c r="A12" s="132" t="s">
        <v>93</v>
      </c>
      <c r="B12" s="126" t="s">
        <v>47</v>
      </c>
      <c r="C12" s="175"/>
      <c r="D12" s="176"/>
      <c r="E12" s="176"/>
      <c r="F12" s="176"/>
      <c r="G12" s="177"/>
      <c r="H12" s="77"/>
      <c r="I12" s="77" t="s">
        <v>18</v>
      </c>
      <c r="J12" s="47"/>
      <c r="K12" s="94" t="str">
        <f t="shared" si="0"/>
        <v/>
      </c>
      <c r="L12" s="62" t="str">
        <f t="shared" si="1"/>
        <v>-</v>
      </c>
      <c r="M12" s="62" t="str">
        <f t="shared" si="2"/>
        <v>-</v>
      </c>
      <c r="N12" s="62" t="str">
        <f t="shared" si="3"/>
        <v>-</v>
      </c>
      <c r="O12" s="69"/>
      <c r="P12" s="62" t="str">
        <f t="shared" si="4"/>
        <v>-</v>
      </c>
      <c r="Q12" s="62" t="str">
        <f t="shared" si="5"/>
        <v>-</v>
      </c>
    </row>
    <row r="13" spans="1:17" s="9" customFormat="1" ht="15" customHeight="1" x14ac:dyDescent="0.2">
      <c r="A13" s="50" t="s">
        <v>88</v>
      </c>
      <c r="B13" s="51" t="s">
        <v>36</v>
      </c>
      <c r="C13" s="229"/>
      <c r="D13" s="230"/>
      <c r="E13" s="230"/>
      <c r="F13" s="230"/>
      <c r="G13" s="230"/>
      <c r="H13" s="231"/>
      <c r="I13" s="74"/>
      <c r="J13" s="52">
        <f>ROUND(SUM(J8:J12),0)</f>
        <v>0</v>
      </c>
      <c r="K13" s="94"/>
      <c r="L13" s="63">
        <f>ROUND(SUM(L8:L12),0)</f>
        <v>0</v>
      </c>
      <c r="M13" s="63">
        <f>ROUND(SUM(M8:M12),0)</f>
        <v>0</v>
      </c>
      <c r="N13" s="63">
        <f>ROUND(SUM(N8:N12),0)</f>
        <v>0</v>
      </c>
      <c r="O13" s="69"/>
      <c r="P13" s="63">
        <f>ROUND(SUM(P8:P12),0)</f>
        <v>0</v>
      </c>
      <c r="Q13" s="63">
        <f>ROUND(SUM(Q8:Q12),0)</f>
        <v>0</v>
      </c>
    </row>
    <row r="14" spans="1:17" s="4" customFormat="1" ht="15" customHeight="1" x14ac:dyDescent="0.2">
      <c r="A14" s="58"/>
      <c r="B14" s="22"/>
      <c r="C14" s="245"/>
      <c r="D14" s="245"/>
      <c r="E14" s="245"/>
      <c r="F14" s="245"/>
      <c r="G14" s="245"/>
      <c r="H14" s="59"/>
      <c r="I14" s="59"/>
      <c r="J14" s="18"/>
      <c r="K14" s="93"/>
      <c r="O14" s="68"/>
    </row>
    <row r="15" spans="1:17" s="2" customFormat="1" ht="19.5" customHeight="1" x14ac:dyDescent="0.25">
      <c r="A15" s="35" t="s">
        <v>95</v>
      </c>
      <c r="B15" s="38" t="s">
        <v>96</v>
      </c>
      <c r="C15" s="39"/>
      <c r="D15" s="40"/>
      <c r="E15" s="40"/>
      <c r="F15" s="40"/>
      <c r="G15" s="40"/>
      <c r="H15" s="40"/>
      <c r="I15" s="40"/>
      <c r="J15" s="41"/>
      <c r="K15" s="93"/>
      <c r="O15" s="68"/>
    </row>
    <row r="16" spans="1:17" s="15" customFormat="1" ht="15" customHeight="1" x14ac:dyDescent="0.2">
      <c r="A16" s="184" t="s">
        <v>29</v>
      </c>
      <c r="B16" s="194" t="s">
        <v>12</v>
      </c>
      <c r="C16" s="210" t="s">
        <v>6</v>
      </c>
      <c r="D16" s="211"/>
      <c r="E16" s="211"/>
      <c r="F16" s="211"/>
      <c r="G16" s="212"/>
      <c r="H16" s="100" t="s">
        <v>26</v>
      </c>
      <c r="I16" s="100" t="s">
        <v>26</v>
      </c>
      <c r="J16" s="186" t="s">
        <v>0</v>
      </c>
      <c r="K16" s="94"/>
      <c r="L16" s="205" t="s">
        <v>40</v>
      </c>
      <c r="M16" s="206"/>
      <c r="N16" s="207"/>
      <c r="O16" s="69"/>
      <c r="P16" s="237" t="s">
        <v>41</v>
      </c>
      <c r="Q16" s="238"/>
    </row>
    <row r="17" spans="1:17" s="45" customFormat="1" ht="15" customHeight="1" x14ac:dyDescent="0.2">
      <c r="A17" s="185"/>
      <c r="B17" s="195"/>
      <c r="C17" s="188" t="s">
        <v>85</v>
      </c>
      <c r="D17" s="189"/>
      <c r="E17" s="189"/>
      <c r="F17" s="189"/>
      <c r="G17" s="190"/>
      <c r="H17" s="101" t="s">
        <v>27</v>
      </c>
      <c r="I17" s="101" t="s">
        <v>28</v>
      </c>
      <c r="J17" s="187"/>
      <c r="K17" s="94"/>
      <c r="L17" s="32" t="s">
        <v>15</v>
      </c>
      <c r="M17" s="32" t="s">
        <v>16</v>
      </c>
      <c r="N17" s="32" t="s">
        <v>17</v>
      </c>
      <c r="O17" s="69"/>
      <c r="P17" s="32" t="s">
        <v>18</v>
      </c>
      <c r="Q17" s="32" t="s">
        <v>19</v>
      </c>
    </row>
    <row r="18" spans="1:17" s="4" customFormat="1" ht="15" customHeight="1" x14ac:dyDescent="0.2">
      <c r="A18" s="132" t="s">
        <v>98</v>
      </c>
      <c r="B18" s="78" t="s">
        <v>73</v>
      </c>
      <c r="C18" s="221"/>
      <c r="D18" s="222"/>
      <c r="E18" s="222"/>
      <c r="F18" s="222"/>
      <c r="G18" s="223"/>
      <c r="H18" s="77"/>
      <c r="I18" s="77" t="s">
        <v>18</v>
      </c>
      <c r="J18" s="47"/>
      <c r="K18" s="94" t="str">
        <f>IF(J18&lt;&gt;0,IF(H18="","Allocate cost!",""),"")</f>
        <v/>
      </c>
      <c r="L18" s="62" t="str">
        <f>IF(H18="Internal",J18,"-")</f>
        <v>-</v>
      </c>
      <c r="M18" s="62" t="str">
        <f>IF(H18="Related",J18,"-")</f>
        <v>-</v>
      </c>
      <c r="N18" s="62" t="str">
        <f>IF(H18="External",J18,"-")</f>
        <v>-</v>
      </c>
      <c r="O18" s="68"/>
      <c r="P18" s="62" t="str">
        <f>IF($I18="Canadian",IF(OR($J18="",$J18=0),"-",$J18),"-")</f>
        <v>-</v>
      </c>
      <c r="Q18" s="62" t="str">
        <f>IF($I18="Non-Canadian",IF(OR($J18="",$J18=0),"-",$J18),"-")</f>
        <v>-</v>
      </c>
    </row>
    <row r="19" spans="1:17" s="4" customFormat="1" ht="15" customHeight="1" x14ac:dyDescent="0.2">
      <c r="A19" s="132" t="s">
        <v>99</v>
      </c>
      <c r="B19" s="78" t="s">
        <v>105</v>
      </c>
      <c r="C19" s="221"/>
      <c r="D19" s="222"/>
      <c r="E19" s="222"/>
      <c r="F19" s="222"/>
      <c r="G19" s="223"/>
      <c r="H19" s="77"/>
      <c r="I19" s="77" t="s">
        <v>18</v>
      </c>
      <c r="J19" s="47"/>
      <c r="K19" s="94" t="str">
        <f t="shared" ref="K19:K23" si="6">IF(J19&lt;&gt;0,IF(H19="","Allocate cost!",""),"")</f>
        <v/>
      </c>
      <c r="L19" s="62" t="str">
        <f t="shared" ref="L19:L23" si="7">IF(H19="Internal",J19,"-")</f>
        <v>-</v>
      </c>
      <c r="M19" s="62" t="str">
        <f t="shared" ref="M19:M23" si="8">IF(H19="Related",J19,"-")</f>
        <v>-</v>
      </c>
      <c r="N19" s="62" t="str">
        <f t="shared" ref="N19:N23" si="9">IF(H19="External",J19,"-")</f>
        <v>-</v>
      </c>
      <c r="O19" s="68"/>
      <c r="P19" s="62" t="str">
        <f t="shared" ref="P19:P23" si="10">IF($I19="Canadian",IF(OR($J19="",$J19=0),"-",$J19),"-")</f>
        <v>-</v>
      </c>
      <c r="Q19" s="62" t="str">
        <f t="shared" ref="Q19:Q23" si="11">IF($I19="Non-Canadian",IF(OR($J19="",$J19=0),"-",$J19),"-")</f>
        <v>-</v>
      </c>
    </row>
    <row r="20" spans="1:17" s="4" customFormat="1" ht="15" customHeight="1" x14ac:dyDescent="0.2">
      <c r="A20" s="132" t="s">
        <v>100</v>
      </c>
      <c r="B20" s="78" t="s">
        <v>106</v>
      </c>
      <c r="C20" s="126"/>
      <c r="D20" s="127"/>
      <c r="E20" s="127"/>
      <c r="F20" s="127"/>
      <c r="G20" s="128"/>
      <c r="H20" s="77"/>
      <c r="I20" s="77" t="s">
        <v>18</v>
      </c>
      <c r="J20" s="47"/>
      <c r="K20" s="94" t="str">
        <f t="shared" ref="K20:K21" si="12">IF(J20&lt;&gt;0,IF(H20="","Allocate cost!",""),"")</f>
        <v/>
      </c>
      <c r="L20" s="62" t="str">
        <f t="shared" ref="L20:L21" si="13">IF(H20="Internal",J20,"-")</f>
        <v>-</v>
      </c>
      <c r="M20" s="62" t="str">
        <f t="shared" ref="M20:M21" si="14">IF(H20="Related",J20,"-")</f>
        <v>-</v>
      </c>
      <c r="N20" s="62" t="str">
        <f t="shared" ref="N20:N21" si="15">IF(H20="External",J20,"-")</f>
        <v>-</v>
      </c>
      <c r="O20" s="68"/>
      <c r="P20" s="62" t="str">
        <f t="shared" si="10"/>
        <v>-</v>
      </c>
      <c r="Q20" s="62" t="str">
        <f t="shared" si="11"/>
        <v>-</v>
      </c>
    </row>
    <row r="21" spans="1:17" s="4" customFormat="1" ht="15" customHeight="1" x14ac:dyDescent="0.2">
      <c r="A21" s="132" t="s">
        <v>101</v>
      </c>
      <c r="B21" s="78" t="s">
        <v>104</v>
      </c>
      <c r="C21" s="126"/>
      <c r="D21" s="127"/>
      <c r="E21" s="127"/>
      <c r="F21" s="127"/>
      <c r="G21" s="128"/>
      <c r="H21" s="77"/>
      <c r="I21" s="77" t="s">
        <v>18</v>
      </c>
      <c r="J21" s="47"/>
      <c r="K21" s="94" t="str">
        <f t="shared" si="12"/>
        <v/>
      </c>
      <c r="L21" s="62" t="str">
        <f t="shared" si="13"/>
        <v>-</v>
      </c>
      <c r="M21" s="62" t="str">
        <f t="shared" si="14"/>
        <v>-</v>
      </c>
      <c r="N21" s="62" t="str">
        <f t="shared" si="15"/>
        <v>-</v>
      </c>
      <c r="O21" s="68"/>
      <c r="P21" s="62" t="str">
        <f t="shared" si="10"/>
        <v>-</v>
      </c>
      <c r="Q21" s="62" t="str">
        <f t="shared" si="11"/>
        <v>-</v>
      </c>
    </row>
    <row r="22" spans="1:17" s="4" customFormat="1" ht="15" customHeight="1" x14ac:dyDescent="0.2">
      <c r="A22" s="133" t="s">
        <v>102</v>
      </c>
      <c r="B22" s="78" t="s">
        <v>49</v>
      </c>
      <c r="C22" s="221"/>
      <c r="D22" s="222"/>
      <c r="E22" s="222"/>
      <c r="F22" s="222"/>
      <c r="G22" s="223"/>
      <c r="H22" s="77"/>
      <c r="I22" s="77" t="s">
        <v>18</v>
      </c>
      <c r="J22" s="29"/>
      <c r="K22" s="94" t="str">
        <f t="shared" si="6"/>
        <v/>
      </c>
      <c r="L22" s="62" t="str">
        <f t="shared" si="7"/>
        <v>-</v>
      </c>
      <c r="M22" s="62" t="str">
        <f t="shared" si="8"/>
        <v>-</v>
      </c>
      <c r="N22" s="62" t="str">
        <f t="shared" si="9"/>
        <v>-</v>
      </c>
      <c r="O22" s="68"/>
      <c r="P22" s="62" t="str">
        <f t="shared" si="10"/>
        <v>-</v>
      </c>
      <c r="Q22" s="62" t="str">
        <f t="shared" si="11"/>
        <v>-</v>
      </c>
    </row>
    <row r="23" spans="1:17" s="15" customFormat="1" ht="15" customHeight="1" x14ac:dyDescent="0.2">
      <c r="A23" s="19" t="s">
        <v>103</v>
      </c>
      <c r="B23" s="20" t="s">
        <v>48</v>
      </c>
      <c r="C23" s="221"/>
      <c r="D23" s="222"/>
      <c r="E23" s="222"/>
      <c r="F23" s="222"/>
      <c r="G23" s="223"/>
      <c r="H23" s="77"/>
      <c r="I23" s="77" t="s">
        <v>18</v>
      </c>
      <c r="J23" s="47"/>
      <c r="K23" s="94" t="str">
        <f t="shared" si="6"/>
        <v/>
      </c>
      <c r="L23" s="62" t="str">
        <f t="shared" si="7"/>
        <v>-</v>
      </c>
      <c r="M23" s="62" t="str">
        <f t="shared" si="8"/>
        <v>-</v>
      </c>
      <c r="N23" s="62" t="str">
        <f t="shared" si="9"/>
        <v>-</v>
      </c>
      <c r="O23" s="68"/>
      <c r="P23" s="62" t="str">
        <f t="shared" si="10"/>
        <v>-</v>
      </c>
      <c r="Q23" s="62" t="str">
        <f t="shared" si="11"/>
        <v>-</v>
      </c>
    </row>
    <row r="24" spans="1:17" s="9" customFormat="1" ht="15" customHeight="1" x14ac:dyDescent="0.2">
      <c r="A24" s="36" t="s">
        <v>95</v>
      </c>
      <c r="B24" s="37" t="s">
        <v>97</v>
      </c>
      <c r="C24" s="38"/>
      <c r="D24" s="224"/>
      <c r="E24" s="224"/>
      <c r="F24" s="224"/>
      <c r="G24" s="224"/>
      <c r="H24" s="225"/>
      <c r="I24" s="72"/>
      <c r="J24" s="34">
        <f>ROUND(SUM(J18:J23),0)</f>
        <v>0</v>
      </c>
      <c r="K24" s="94"/>
      <c r="L24" s="63">
        <f>ROUND(SUM(L18:L23),0)</f>
        <v>0</v>
      </c>
      <c r="M24" s="63">
        <f>ROUND(SUM(M18:M23),0)</f>
        <v>0</v>
      </c>
      <c r="N24" s="63">
        <f>ROUND(SUM(N18:N23),0)</f>
        <v>0</v>
      </c>
      <c r="O24" s="69"/>
      <c r="P24" s="63">
        <f>ROUND(SUM(P18:P23),0)</f>
        <v>0</v>
      </c>
      <c r="Q24" s="63">
        <f>ROUND(SUM(Q18:Q23),0)</f>
        <v>0</v>
      </c>
    </row>
    <row r="25" spans="1:17" s="15" customFormat="1" ht="15" customHeight="1" x14ac:dyDescent="0.2">
      <c r="A25" s="11"/>
      <c r="B25" s="12"/>
      <c r="C25" s="12"/>
      <c r="D25" s="16"/>
      <c r="E25" s="16"/>
      <c r="F25" s="16"/>
      <c r="G25" s="16"/>
      <c r="H25" s="16"/>
      <c r="I25" s="16"/>
      <c r="J25" s="17"/>
      <c r="K25" s="94"/>
      <c r="O25" s="69"/>
    </row>
    <row r="26" spans="1:17" ht="15" customHeight="1" x14ac:dyDescent="0.2">
      <c r="A26" s="166" t="s">
        <v>83</v>
      </c>
      <c r="B26" s="167"/>
      <c r="C26" s="167"/>
      <c r="D26" s="167"/>
      <c r="E26" s="167"/>
      <c r="F26" s="167"/>
      <c r="G26" s="167"/>
      <c r="H26" s="167"/>
      <c r="I26" s="167"/>
      <c r="J26" s="168"/>
    </row>
    <row r="27" spans="1:17" s="2" customFormat="1" ht="19.5" customHeight="1" x14ac:dyDescent="0.25">
      <c r="A27" s="35" t="s">
        <v>107</v>
      </c>
      <c r="B27" s="38" t="s">
        <v>108</v>
      </c>
      <c r="C27" s="39"/>
      <c r="D27" s="40"/>
      <c r="E27" s="40"/>
      <c r="F27" s="40"/>
      <c r="G27" s="40"/>
      <c r="H27" s="40"/>
      <c r="I27" s="40"/>
      <c r="J27" s="41"/>
      <c r="K27" s="93"/>
      <c r="O27" s="68"/>
    </row>
    <row r="28" spans="1:17" ht="15" customHeight="1" x14ac:dyDescent="0.2">
      <c r="A28" s="184" t="s">
        <v>29</v>
      </c>
      <c r="B28" s="194" t="s">
        <v>12</v>
      </c>
      <c r="C28" s="194" t="s">
        <v>25</v>
      </c>
      <c r="D28" s="102" t="s">
        <v>2</v>
      </c>
      <c r="E28" s="216" t="s">
        <v>31</v>
      </c>
      <c r="F28" s="209"/>
      <c r="G28" s="31" t="s">
        <v>32</v>
      </c>
      <c r="H28" s="100" t="s">
        <v>26</v>
      </c>
      <c r="I28" s="100" t="s">
        <v>26</v>
      </c>
      <c r="J28" s="186" t="s">
        <v>0</v>
      </c>
      <c r="L28" s="205" t="s">
        <v>40</v>
      </c>
      <c r="M28" s="206"/>
      <c r="N28" s="207"/>
      <c r="P28" s="237" t="s">
        <v>41</v>
      </c>
      <c r="Q28" s="238"/>
    </row>
    <row r="29" spans="1:17" ht="15" customHeight="1" x14ac:dyDescent="0.2">
      <c r="A29" s="185"/>
      <c r="B29" s="195"/>
      <c r="C29" s="195"/>
      <c r="D29" s="60" t="s">
        <v>3</v>
      </c>
      <c r="E29" s="205" t="s">
        <v>33</v>
      </c>
      <c r="F29" s="207"/>
      <c r="G29" s="32" t="s">
        <v>34</v>
      </c>
      <c r="H29" s="101" t="s">
        <v>27</v>
      </c>
      <c r="I29" s="101" t="s">
        <v>28</v>
      </c>
      <c r="J29" s="187"/>
      <c r="L29" s="32" t="s">
        <v>15</v>
      </c>
      <c r="M29" s="32" t="s">
        <v>16</v>
      </c>
      <c r="N29" s="32" t="s">
        <v>17</v>
      </c>
      <c r="P29" s="32" t="s">
        <v>18</v>
      </c>
      <c r="Q29" s="32" t="s">
        <v>19</v>
      </c>
    </row>
    <row r="30" spans="1:17" ht="24.75" customHeight="1" x14ac:dyDescent="0.2">
      <c r="A30" s="19" t="s">
        <v>153</v>
      </c>
      <c r="B30" s="135" t="s">
        <v>196</v>
      </c>
      <c r="C30" s="20"/>
      <c r="D30" s="60">
        <v>1</v>
      </c>
      <c r="E30" s="65">
        <v>0</v>
      </c>
      <c r="F30" s="77"/>
      <c r="G30" s="28">
        <v>0</v>
      </c>
      <c r="H30" s="77"/>
      <c r="I30" s="77" t="s">
        <v>18</v>
      </c>
      <c r="J30" s="66">
        <f>G30*E30*D30</f>
        <v>0</v>
      </c>
      <c r="K30" s="94" t="str">
        <f>IF(E30&lt;&gt;0,IF(F30="","Define unit!",""),"")&amp;IF(E30&lt;&gt;0,IF(AND(F30="",H30="")," &amp; ",""),"")&amp;IF(E30&lt;&gt;0,IF(H30="","Allocate cost!",""),"")</f>
        <v/>
      </c>
      <c r="L30" s="62" t="str">
        <f>IF(H30="Internal",J30,"-")</f>
        <v>-</v>
      </c>
      <c r="M30" s="62" t="str">
        <f>IF(H30="Related",J30,"-")</f>
        <v>-</v>
      </c>
      <c r="N30" s="62" t="str">
        <f>IF(H30="External",J30,"-")</f>
        <v>-</v>
      </c>
      <c r="P30" s="62" t="str">
        <f>IF($I30="Canadian",IF(OR($J30="",$J30=0),"-",$J30),"-")</f>
        <v>-</v>
      </c>
      <c r="Q30" s="62" t="str">
        <f>IF($I30="Non-Canadian",IF(OR($J30="",$J30=0),"-",$J30),"-")</f>
        <v>-</v>
      </c>
    </row>
    <row r="31" spans="1:17" ht="24.75" customHeight="1" x14ac:dyDescent="0.2">
      <c r="A31" s="19" t="s">
        <v>153</v>
      </c>
      <c r="B31" s="135" t="s">
        <v>197</v>
      </c>
      <c r="C31" s="20"/>
      <c r="D31" s="60">
        <v>1</v>
      </c>
      <c r="E31" s="65">
        <v>0</v>
      </c>
      <c r="F31" s="77"/>
      <c r="G31" s="28">
        <v>0</v>
      </c>
      <c r="H31" s="77"/>
      <c r="I31" s="77" t="s">
        <v>19</v>
      </c>
      <c r="J31" s="66">
        <f>G31*E31*D31</f>
        <v>0</v>
      </c>
      <c r="K31" s="94"/>
      <c r="L31" s="62" t="str">
        <f>IF(H31="Internal",J31,"-")</f>
        <v>-</v>
      </c>
      <c r="M31" s="62" t="str">
        <f>IF(H31="Related",J31,"-")</f>
        <v>-</v>
      </c>
      <c r="N31" s="62" t="str">
        <f>IF(H31="External",J31,"-")</f>
        <v>-</v>
      </c>
      <c r="P31" s="62" t="str">
        <f>IF($I31="Canadian",IF(OR($J31="",$J31=0),"-",$J31),"-")</f>
        <v>-</v>
      </c>
      <c r="Q31" s="62" t="str">
        <f>IF($I31="Non-Canadian",IF(OR($J31="",$J31=0),"-",$J31),"-")</f>
        <v>-</v>
      </c>
    </row>
    <row r="32" spans="1:17" x14ac:dyDescent="0.2">
      <c r="A32" s="166" t="s">
        <v>188</v>
      </c>
      <c r="B32" s="167"/>
      <c r="C32" s="167"/>
      <c r="D32" s="167"/>
      <c r="E32" s="167"/>
      <c r="F32" s="167"/>
      <c r="G32" s="167"/>
      <c r="H32" s="167"/>
      <c r="I32" s="167"/>
      <c r="J32" s="168"/>
      <c r="K32" s="94"/>
      <c r="L32" s="62" t="str">
        <f t="shared" ref="L32:L34" si="16">IF(H32="Internal",J32,"-")</f>
        <v>-</v>
      </c>
      <c r="M32" s="62" t="str">
        <f t="shared" ref="M32:M34" si="17">IF(H32="Related",J32,"-")</f>
        <v>-</v>
      </c>
      <c r="N32" s="62" t="str">
        <f t="shared" ref="N32:N34" si="18">IF(H32="External",J32,"-")</f>
        <v>-</v>
      </c>
      <c r="P32" s="62" t="str">
        <f t="shared" ref="P32:P61" si="19">IF($I32="Canadian",IF(OR($J32="",$J32=0),"-",$J32),"-")</f>
        <v>-</v>
      </c>
      <c r="Q32" s="62" t="str">
        <f t="shared" ref="Q32:Q61" si="20">IF($I32="Non-Canadian",IF(OR($J32="",$J32=0),"-",$J32),"-")</f>
        <v>-</v>
      </c>
    </row>
    <row r="33" spans="1:22" ht="15" customHeight="1" x14ac:dyDescent="0.2">
      <c r="A33" s="19" t="s">
        <v>154</v>
      </c>
      <c r="B33" s="119" t="s">
        <v>65</v>
      </c>
      <c r="C33" s="20"/>
      <c r="D33" s="60">
        <v>1</v>
      </c>
      <c r="E33" s="65">
        <v>0</v>
      </c>
      <c r="F33" s="77"/>
      <c r="G33" s="28">
        <v>0</v>
      </c>
      <c r="H33" s="77"/>
      <c r="I33" s="77" t="s">
        <v>18</v>
      </c>
      <c r="J33" s="66">
        <f>G33*E33*D33</f>
        <v>0</v>
      </c>
      <c r="K33" s="94" t="str">
        <f t="shared" ref="K33:K34" si="21">IF(E33&lt;&gt;0,IF(F33="","Define unit!",""),"")&amp;IF(E33&lt;&gt;0,IF(AND(F33="",H33="")," &amp; ",""),"")&amp;IF(E33&lt;&gt;0,IF(H33="","Allocate cost!",""),"")</f>
        <v/>
      </c>
      <c r="L33" s="62" t="str">
        <f t="shared" si="16"/>
        <v>-</v>
      </c>
      <c r="M33" s="62" t="str">
        <f t="shared" si="17"/>
        <v>-</v>
      </c>
      <c r="N33" s="62" t="str">
        <f t="shared" si="18"/>
        <v>-</v>
      </c>
      <c r="P33" s="62" t="str">
        <f t="shared" si="19"/>
        <v>-</v>
      </c>
      <c r="Q33" s="62" t="str">
        <f t="shared" si="20"/>
        <v>-</v>
      </c>
    </row>
    <row r="34" spans="1:22" ht="15" customHeight="1" x14ac:dyDescent="0.2">
      <c r="A34" s="19" t="s">
        <v>155</v>
      </c>
      <c r="B34" s="119" t="s">
        <v>54</v>
      </c>
      <c r="C34" s="20"/>
      <c r="D34" s="60">
        <v>1</v>
      </c>
      <c r="E34" s="65">
        <v>0</v>
      </c>
      <c r="F34" s="77"/>
      <c r="G34" s="28">
        <v>0</v>
      </c>
      <c r="H34" s="77"/>
      <c r="I34" s="77" t="s">
        <v>18</v>
      </c>
      <c r="J34" s="66">
        <f t="shared" ref="J34:J61" si="22">G34*E34*D34</f>
        <v>0</v>
      </c>
      <c r="K34" s="94" t="str">
        <f t="shared" si="21"/>
        <v/>
      </c>
      <c r="L34" s="62" t="str">
        <f t="shared" si="16"/>
        <v>-</v>
      </c>
      <c r="M34" s="62" t="str">
        <f t="shared" si="17"/>
        <v>-</v>
      </c>
      <c r="N34" s="62" t="str">
        <f t="shared" si="18"/>
        <v>-</v>
      </c>
      <c r="P34" s="62" t="str">
        <f t="shared" si="19"/>
        <v>-</v>
      </c>
      <c r="Q34" s="62" t="str">
        <f t="shared" si="20"/>
        <v>-</v>
      </c>
    </row>
    <row r="35" spans="1:22" ht="15" customHeight="1" x14ac:dyDescent="0.2">
      <c r="A35" s="19" t="s">
        <v>178</v>
      </c>
      <c r="B35" s="119" t="s">
        <v>55</v>
      </c>
      <c r="C35" s="20"/>
      <c r="D35" s="60">
        <v>1</v>
      </c>
      <c r="E35" s="65">
        <v>0</v>
      </c>
      <c r="F35" s="77"/>
      <c r="G35" s="28">
        <v>0</v>
      </c>
      <c r="H35" s="77"/>
      <c r="I35" s="77" t="s">
        <v>18</v>
      </c>
      <c r="J35" s="66">
        <f t="shared" si="22"/>
        <v>0</v>
      </c>
      <c r="K35" s="94" t="str">
        <f t="shared" ref="K35:K61" si="23">IF(E35&lt;&gt;0,IF(F35="","Define unit!",""),"")&amp;IF(E35&lt;&gt;0,IF(AND(F35="",H35="")," &amp; ",""),"")&amp;IF(E35&lt;&gt;0,IF(H35="","Allocate cost!",""),"")</f>
        <v/>
      </c>
      <c r="L35" s="62" t="str">
        <f t="shared" ref="L35:L61" si="24">IF(H35="Internal",J35,"-")</f>
        <v>-</v>
      </c>
      <c r="M35" s="62" t="str">
        <f t="shared" ref="M35:M61" si="25">IF(H35="Related",J35,"-")</f>
        <v>-</v>
      </c>
      <c r="N35" s="62" t="str">
        <f t="shared" ref="N35:N61" si="26">IF(H35="External",J35,"-")</f>
        <v>-</v>
      </c>
      <c r="P35" s="62" t="str">
        <f t="shared" si="19"/>
        <v>-</v>
      </c>
      <c r="Q35" s="62" t="str">
        <f t="shared" si="20"/>
        <v>-</v>
      </c>
    </row>
    <row r="36" spans="1:22" ht="15" customHeight="1" x14ac:dyDescent="0.2">
      <c r="A36" s="19" t="s">
        <v>171</v>
      </c>
      <c r="B36" s="119" t="s">
        <v>152</v>
      </c>
      <c r="C36" s="20"/>
      <c r="D36" s="60">
        <v>1</v>
      </c>
      <c r="E36" s="65">
        <v>0</v>
      </c>
      <c r="F36" s="77"/>
      <c r="G36" s="28">
        <v>0</v>
      </c>
      <c r="H36" s="77"/>
      <c r="I36" s="77" t="s">
        <v>18</v>
      </c>
      <c r="J36" s="66">
        <f t="shared" si="22"/>
        <v>0</v>
      </c>
      <c r="K36" s="94" t="str">
        <f t="shared" si="23"/>
        <v/>
      </c>
      <c r="L36" s="62" t="str">
        <f t="shared" si="24"/>
        <v>-</v>
      </c>
      <c r="M36" s="62" t="str">
        <f t="shared" si="25"/>
        <v>-</v>
      </c>
      <c r="N36" s="62" t="str">
        <f t="shared" si="26"/>
        <v>-</v>
      </c>
      <c r="P36" s="62" t="str">
        <f t="shared" si="19"/>
        <v>-</v>
      </c>
      <c r="Q36" s="62" t="str">
        <f t="shared" si="20"/>
        <v>-</v>
      </c>
    </row>
    <row r="37" spans="1:22" ht="15" customHeight="1" x14ac:dyDescent="0.2">
      <c r="A37" s="19" t="s">
        <v>179</v>
      </c>
      <c r="B37" s="79" t="s">
        <v>56</v>
      </c>
      <c r="C37" s="20"/>
      <c r="D37" s="60">
        <v>1</v>
      </c>
      <c r="E37" s="65">
        <v>0</v>
      </c>
      <c r="F37" s="77"/>
      <c r="G37" s="28">
        <v>0</v>
      </c>
      <c r="H37" s="77"/>
      <c r="I37" s="77" t="s">
        <v>18</v>
      </c>
      <c r="J37" s="66">
        <f t="shared" si="22"/>
        <v>0</v>
      </c>
      <c r="K37" s="94" t="str">
        <f t="shared" si="23"/>
        <v/>
      </c>
      <c r="L37" s="62" t="str">
        <f t="shared" si="24"/>
        <v>-</v>
      </c>
      <c r="M37" s="62" t="str">
        <f t="shared" si="25"/>
        <v>-</v>
      </c>
      <c r="N37" s="62" t="str">
        <f t="shared" si="26"/>
        <v>-</v>
      </c>
      <c r="P37" s="62" t="str">
        <f t="shared" si="19"/>
        <v>-</v>
      </c>
      <c r="Q37" s="62" t="str">
        <f t="shared" si="20"/>
        <v>-</v>
      </c>
    </row>
    <row r="38" spans="1:22" ht="15" customHeight="1" x14ac:dyDescent="0.2">
      <c r="A38" s="19" t="s">
        <v>180</v>
      </c>
      <c r="B38" s="79" t="s">
        <v>57</v>
      </c>
      <c r="C38" s="20"/>
      <c r="D38" s="60">
        <v>1</v>
      </c>
      <c r="E38" s="65">
        <v>0</v>
      </c>
      <c r="F38" s="77"/>
      <c r="G38" s="28">
        <v>0</v>
      </c>
      <c r="H38" s="77"/>
      <c r="I38" s="77" t="s">
        <v>18</v>
      </c>
      <c r="J38" s="66">
        <f t="shared" si="22"/>
        <v>0</v>
      </c>
      <c r="K38" s="94" t="str">
        <f t="shared" si="23"/>
        <v/>
      </c>
      <c r="L38" s="62" t="str">
        <f t="shared" si="24"/>
        <v>-</v>
      </c>
      <c r="M38" s="62" t="str">
        <f t="shared" si="25"/>
        <v>-</v>
      </c>
      <c r="N38" s="62" t="str">
        <f t="shared" si="26"/>
        <v>-</v>
      </c>
      <c r="P38" s="62" t="str">
        <f t="shared" si="19"/>
        <v>-</v>
      </c>
      <c r="Q38" s="62" t="str">
        <f t="shared" si="20"/>
        <v>-</v>
      </c>
    </row>
    <row r="39" spans="1:22" ht="15" customHeight="1" x14ac:dyDescent="0.2">
      <c r="A39" s="19" t="s">
        <v>185</v>
      </c>
      <c r="B39" s="119" t="s">
        <v>58</v>
      </c>
      <c r="C39" s="20"/>
      <c r="D39" s="60">
        <v>1</v>
      </c>
      <c r="E39" s="65">
        <v>0</v>
      </c>
      <c r="F39" s="77"/>
      <c r="G39" s="28">
        <v>0</v>
      </c>
      <c r="H39" s="77"/>
      <c r="I39" s="77" t="s">
        <v>18</v>
      </c>
      <c r="J39" s="66">
        <f t="shared" si="22"/>
        <v>0</v>
      </c>
      <c r="K39" s="94" t="str">
        <f t="shared" si="23"/>
        <v/>
      </c>
      <c r="L39" s="62" t="str">
        <f t="shared" si="24"/>
        <v>-</v>
      </c>
      <c r="M39" s="62" t="str">
        <f t="shared" si="25"/>
        <v>-</v>
      </c>
      <c r="N39" s="62" t="str">
        <f t="shared" si="26"/>
        <v>-</v>
      </c>
      <c r="P39" s="62" t="str">
        <f t="shared" si="19"/>
        <v>-</v>
      </c>
      <c r="Q39" s="62" t="str">
        <f t="shared" si="20"/>
        <v>-</v>
      </c>
    </row>
    <row r="40" spans="1:22" s="1" customFormat="1" ht="15" customHeight="1" x14ac:dyDescent="0.2">
      <c r="A40" s="19" t="s">
        <v>170</v>
      </c>
      <c r="B40" s="119" t="s">
        <v>59</v>
      </c>
      <c r="C40" s="20"/>
      <c r="D40" s="60">
        <v>1</v>
      </c>
      <c r="E40" s="65">
        <v>0</v>
      </c>
      <c r="F40" s="77"/>
      <c r="G40" s="28">
        <v>0</v>
      </c>
      <c r="H40" s="77"/>
      <c r="I40" s="77" t="s">
        <v>18</v>
      </c>
      <c r="J40" s="66">
        <f t="shared" si="22"/>
        <v>0</v>
      </c>
      <c r="K40" s="94" t="str">
        <f t="shared" si="23"/>
        <v/>
      </c>
      <c r="L40" s="62" t="str">
        <f t="shared" si="24"/>
        <v>-</v>
      </c>
      <c r="M40" s="62" t="str">
        <f t="shared" si="25"/>
        <v>-</v>
      </c>
      <c r="N40" s="62" t="str">
        <f t="shared" si="26"/>
        <v>-</v>
      </c>
      <c r="O40" s="68"/>
      <c r="P40" s="62" t="str">
        <f t="shared" si="19"/>
        <v>-</v>
      </c>
      <c r="Q40" s="62" t="str">
        <f t="shared" si="20"/>
        <v>-</v>
      </c>
      <c r="R40"/>
      <c r="S40"/>
      <c r="T40"/>
      <c r="U40"/>
      <c r="V40"/>
    </row>
    <row r="41" spans="1:22" s="9" customFormat="1" ht="15" customHeight="1" x14ac:dyDescent="0.2">
      <c r="A41" s="19" t="s">
        <v>172</v>
      </c>
      <c r="B41" s="119" t="s">
        <v>148</v>
      </c>
      <c r="C41" s="20"/>
      <c r="D41" s="60">
        <v>1</v>
      </c>
      <c r="E41" s="65">
        <v>0</v>
      </c>
      <c r="F41" s="77"/>
      <c r="G41" s="28">
        <v>0</v>
      </c>
      <c r="H41" s="77"/>
      <c r="I41" s="77" t="s">
        <v>18</v>
      </c>
      <c r="J41" s="66">
        <f t="shared" si="22"/>
        <v>0</v>
      </c>
      <c r="K41" s="94" t="str">
        <f t="shared" si="23"/>
        <v/>
      </c>
      <c r="L41" s="62" t="str">
        <f t="shared" si="24"/>
        <v>-</v>
      </c>
      <c r="M41" s="62" t="str">
        <f t="shared" si="25"/>
        <v>-</v>
      </c>
      <c r="N41" s="62" t="str">
        <f t="shared" si="26"/>
        <v>-</v>
      </c>
      <c r="O41" s="68"/>
      <c r="P41" s="62" t="str">
        <f t="shared" si="19"/>
        <v>-</v>
      </c>
      <c r="Q41" s="62" t="str">
        <f t="shared" si="20"/>
        <v>-</v>
      </c>
      <c r="R41"/>
      <c r="S41"/>
      <c r="T41"/>
      <c r="U41"/>
      <c r="V41"/>
    </row>
    <row r="42" spans="1:22" s="15" customFormat="1" ht="15" customHeight="1" x14ac:dyDescent="0.2">
      <c r="A42" s="19" t="s">
        <v>173</v>
      </c>
      <c r="B42" s="119" t="s">
        <v>64</v>
      </c>
      <c r="C42" s="20"/>
      <c r="D42" s="60">
        <v>1</v>
      </c>
      <c r="E42" s="65">
        <v>0</v>
      </c>
      <c r="F42" s="77"/>
      <c r="G42" s="28">
        <v>0</v>
      </c>
      <c r="H42" s="77"/>
      <c r="I42" s="77" t="s">
        <v>18</v>
      </c>
      <c r="J42" s="66">
        <f t="shared" si="22"/>
        <v>0</v>
      </c>
      <c r="K42" s="94" t="str">
        <f t="shared" si="23"/>
        <v/>
      </c>
      <c r="L42" s="62" t="str">
        <f t="shared" si="24"/>
        <v>-</v>
      </c>
      <c r="M42" s="62" t="str">
        <f t="shared" si="25"/>
        <v>-</v>
      </c>
      <c r="N42" s="62" t="str">
        <f t="shared" si="26"/>
        <v>-</v>
      </c>
      <c r="O42" s="68"/>
      <c r="P42" s="62" t="str">
        <f t="shared" si="19"/>
        <v>-</v>
      </c>
      <c r="Q42" s="62" t="str">
        <f t="shared" si="20"/>
        <v>-</v>
      </c>
      <c r="R42"/>
      <c r="S42"/>
      <c r="T42"/>
      <c r="U42"/>
      <c r="V42"/>
    </row>
    <row r="43" spans="1:22" s="15" customFormat="1" ht="15" customHeight="1" x14ac:dyDescent="0.2">
      <c r="A43" s="19" t="s">
        <v>174</v>
      </c>
      <c r="B43" s="119" t="s">
        <v>60</v>
      </c>
      <c r="C43" s="20"/>
      <c r="D43" s="60">
        <v>1</v>
      </c>
      <c r="E43" s="65">
        <v>0</v>
      </c>
      <c r="F43" s="77"/>
      <c r="G43" s="28">
        <v>0</v>
      </c>
      <c r="H43" s="77"/>
      <c r="I43" s="77" t="s">
        <v>18</v>
      </c>
      <c r="J43" s="66">
        <f t="shared" si="22"/>
        <v>0</v>
      </c>
      <c r="K43" s="94" t="str">
        <f t="shared" si="23"/>
        <v/>
      </c>
      <c r="L43" s="62" t="str">
        <f t="shared" si="24"/>
        <v>-</v>
      </c>
      <c r="M43" s="62" t="str">
        <f t="shared" si="25"/>
        <v>-</v>
      </c>
      <c r="N43" s="62" t="str">
        <f t="shared" si="26"/>
        <v>-</v>
      </c>
      <c r="O43" s="68"/>
      <c r="P43" s="62" t="str">
        <f t="shared" si="19"/>
        <v>-</v>
      </c>
      <c r="Q43" s="62" t="str">
        <f t="shared" si="20"/>
        <v>-</v>
      </c>
      <c r="R43"/>
      <c r="S43"/>
      <c r="T43"/>
      <c r="U43"/>
      <c r="V43"/>
    </row>
    <row r="44" spans="1:22" s="15" customFormat="1" ht="15" customHeight="1" x14ac:dyDescent="0.2">
      <c r="A44" s="112" t="s">
        <v>175</v>
      </c>
      <c r="B44" s="79" t="s">
        <v>183</v>
      </c>
      <c r="C44" s="20"/>
      <c r="D44" s="60">
        <v>1</v>
      </c>
      <c r="E44" s="65">
        <v>0</v>
      </c>
      <c r="F44" s="77"/>
      <c r="G44" s="28">
        <v>0</v>
      </c>
      <c r="H44" s="77"/>
      <c r="I44" s="77" t="s">
        <v>18</v>
      </c>
      <c r="J44" s="66">
        <f t="shared" si="22"/>
        <v>0</v>
      </c>
      <c r="K44" s="94" t="str">
        <f t="shared" si="23"/>
        <v/>
      </c>
      <c r="L44" s="62" t="str">
        <f t="shared" si="24"/>
        <v>-</v>
      </c>
      <c r="M44" s="62" t="str">
        <f t="shared" si="25"/>
        <v>-</v>
      </c>
      <c r="N44" s="62" t="str">
        <f t="shared" si="26"/>
        <v>-</v>
      </c>
      <c r="O44" s="68"/>
      <c r="P44" s="62" t="str">
        <f t="shared" si="19"/>
        <v>-</v>
      </c>
      <c r="Q44" s="62" t="str">
        <f t="shared" si="20"/>
        <v>-</v>
      </c>
      <c r="R44"/>
      <c r="S44"/>
      <c r="T44"/>
      <c r="U44"/>
      <c r="V44"/>
    </row>
    <row r="45" spans="1:22" s="21" customFormat="1" ht="15" customHeight="1" x14ac:dyDescent="0.2">
      <c r="A45" s="19" t="s">
        <v>169</v>
      </c>
      <c r="B45" s="119" t="s">
        <v>63</v>
      </c>
      <c r="C45" s="20"/>
      <c r="D45" s="60">
        <v>1</v>
      </c>
      <c r="E45" s="65">
        <v>0</v>
      </c>
      <c r="F45" s="77"/>
      <c r="G45" s="28">
        <v>0</v>
      </c>
      <c r="H45" s="77"/>
      <c r="I45" s="77" t="s">
        <v>18</v>
      </c>
      <c r="J45" s="66">
        <f t="shared" si="22"/>
        <v>0</v>
      </c>
      <c r="K45" s="94" t="str">
        <f t="shared" si="23"/>
        <v/>
      </c>
      <c r="L45" s="62" t="str">
        <f t="shared" si="24"/>
        <v>-</v>
      </c>
      <c r="M45" s="62" t="str">
        <f t="shared" si="25"/>
        <v>-</v>
      </c>
      <c r="N45" s="62" t="str">
        <f t="shared" si="26"/>
        <v>-</v>
      </c>
      <c r="O45" s="68"/>
      <c r="P45" s="62" t="str">
        <f t="shared" si="19"/>
        <v>-</v>
      </c>
      <c r="Q45" s="62" t="str">
        <f t="shared" si="20"/>
        <v>-</v>
      </c>
      <c r="R45"/>
      <c r="S45"/>
      <c r="T45"/>
      <c r="U45"/>
      <c r="V45"/>
    </row>
    <row r="46" spans="1:22" s="9" customFormat="1" ht="15" customHeight="1" x14ac:dyDescent="0.2">
      <c r="A46" s="19" t="s">
        <v>168</v>
      </c>
      <c r="B46" s="119" t="s">
        <v>62</v>
      </c>
      <c r="C46" s="20"/>
      <c r="D46" s="60">
        <v>1</v>
      </c>
      <c r="E46" s="65">
        <v>0</v>
      </c>
      <c r="F46" s="77"/>
      <c r="G46" s="28">
        <v>0</v>
      </c>
      <c r="H46" s="77"/>
      <c r="I46" s="77" t="s">
        <v>18</v>
      </c>
      <c r="J46" s="66">
        <f t="shared" si="22"/>
        <v>0</v>
      </c>
      <c r="K46" s="94" t="str">
        <f t="shared" si="23"/>
        <v/>
      </c>
      <c r="L46" s="62" t="str">
        <f t="shared" si="24"/>
        <v>-</v>
      </c>
      <c r="M46" s="62" t="str">
        <f t="shared" si="25"/>
        <v>-</v>
      </c>
      <c r="N46" s="62" t="str">
        <f t="shared" si="26"/>
        <v>-</v>
      </c>
      <c r="O46" s="68"/>
      <c r="P46" s="62" t="str">
        <f t="shared" si="19"/>
        <v>-</v>
      </c>
      <c r="Q46" s="62" t="str">
        <f t="shared" si="20"/>
        <v>-</v>
      </c>
      <c r="R46"/>
      <c r="S46"/>
      <c r="T46"/>
      <c r="U46"/>
      <c r="V46"/>
    </row>
    <row r="47" spans="1:22" s="1" customFormat="1" ht="15" customHeight="1" x14ac:dyDescent="0.2">
      <c r="A47" s="19" t="s">
        <v>167</v>
      </c>
      <c r="B47" s="119" t="s">
        <v>61</v>
      </c>
      <c r="C47" s="20"/>
      <c r="D47" s="60">
        <v>1</v>
      </c>
      <c r="E47" s="65">
        <v>0</v>
      </c>
      <c r="F47" s="77"/>
      <c r="G47" s="28">
        <v>0</v>
      </c>
      <c r="H47" s="77"/>
      <c r="I47" s="77" t="s">
        <v>18</v>
      </c>
      <c r="J47" s="66">
        <f t="shared" si="22"/>
        <v>0</v>
      </c>
      <c r="K47" s="94" t="str">
        <f t="shared" si="23"/>
        <v/>
      </c>
      <c r="L47" s="62" t="str">
        <f t="shared" si="24"/>
        <v>-</v>
      </c>
      <c r="M47" s="62" t="str">
        <f t="shared" si="25"/>
        <v>-</v>
      </c>
      <c r="N47" s="62" t="str">
        <f t="shared" si="26"/>
        <v>-</v>
      </c>
      <c r="O47" s="68"/>
      <c r="P47" s="62" t="str">
        <f t="shared" si="19"/>
        <v>-</v>
      </c>
      <c r="Q47" s="62" t="str">
        <f t="shared" si="20"/>
        <v>-</v>
      </c>
      <c r="R47"/>
      <c r="S47"/>
      <c r="T47"/>
      <c r="U47"/>
      <c r="V47"/>
    </row>
    <row r="48" spans="1:22" s="1" customFormat="1" ht="15" customHeight="1" x14ac:dyDescent="0.2">
      <c r="A48" s="132" t="s">
        <v>165</v>
      </c>
      <c r="B48" s="136" t="s">
        <v>72</v>
      </c>
      <c r="C48" s="20"/>
      <c r="D48" s="60">
        <v>1</v>
      </c>
      <c r="E48" s="65">
        <v>0</v>
      </c>
      <c r="F48" s="77"/>
      <c r="G48" s="28">
        <v>0</v>
      </c>
      <c r="H48" s="77"/>
      <c r="I48" s="77" t="s">
        <v>18</v>
      </c>
      <c r="J48" s="66">
        <f t="shared" si="22"/>
        <v>0</v>
      </c>
      <c r="K48" s="94" t="str">
        <f t="shared" si="23"/>
        <v/>
      </c>
      <c r="L48" s="62" t="str">
        <f t="shared" si="24"/>
        <v>-</v>
      </c>
      <c r="M48" s="62" t="str">
        <f t="shared" si="25"/>
        <v>-</v>
      </c>
      <c r="N48" s="62" t="str">
        <f t="shared" si="26"/>
        <v>-</v>
      </c>
      <c r="O48" s="68"/>
      <c r="P48" s="62" t="str">
        <f t="shared" si="19"/>
        <v>-</v>
      </c>
      <c r="Q48" s="62" t="str">
        <f t="shared" si="20"/>
        <v>-</v>
      </c>
      <c r="R48"/>
      <c r="S48"/>
      <c r="T48"/>
      <c r="U48"/>
      <c r="V48"/>
    </row>
    <row r="49" spans="1:22" s="1" customFormat="1" ht="15" customHeight="1" x14ac:dyDescent="0.2">
      <c r="A49" s="19" t="s">
        <v>166</v>
      </c>
      <c r="B49" s="79" t="s">
        <v>184</v>
      </c>
      <c r="C49" s="20"/>
      <c r="D49" s="60">
        <v>1</v>
      </c>
      <c r="E49" s="65">
        <v>0</v>
      </c>
      <c r="F49" s="77"/>
      <c r="G49" s="28">
        <v>0</v>
      </c>
      <c r="H49" s="77"/>
      <c r="I49" s="77" t="s">
        <v>18</v>
      </c>
      <c r="J49" s="66">
        <f t="shared" si="22"/>
        <v>0</v>
      </c>
      <c r="K49" s="94" t="str">
        <f t="shared" si="23"/>
        <v/>
      </c>
      <c r="L49" s="62" t="str">
        <f t="shared" si="24"/>
        <v>-</v>
      </c>
      <c r="M49" s="62" t="str">
        <f t="shared" si="25"/>
        <v>-</v>
      </c>
      <c r="N49" s="62" t="str">
        <f t="shared" si="26"/>
        <v>-</v>
      </c>
      <c r="O49" s="68"/>
      <c r="P49" s="62" t="str">
        <f t="shared" si="19"/>
        <v>-</v>
      </c>
      <c r="Q49" s="62" t="str">
        <f t="shared" si="20"/>
        <v>-</v>
      </c>
      <c r="R49"/>
      <c r="S49"/>
      <c r="T49"/>
      <c r="U49"/>
      <c r="V49"/>
    </row>
    <row r="50" spans="1:22" ht="15" customHeight="1" x14ac:dyDescent="0.2">
      <c r="A50" s="19" t="s">
        <v>165</v>
      </c>
      <c r="B50" s="79" t="s">
        <v>66</v>
      </c>
      <c r="C50" s="20"/>
      <c r="D50" s="60">
        <v>1</v>
      </c>
      <c r="E50" s="65">
        <v>0</v>
      </c>
      <c r="F50" s="77"/>
      <c r="G50" s="28">
        <v>0</v>
      </c>
      <c r="H50" s="77"/>
      <c r="I50" s="77" t="s">
        <v>18</v>
      </c>
      <c r="J50" s="66">
        <f t="shared" si="22"/>
        <v>0</v>
      </c>
      <c r="K50" s="94" t="str">
        <f t="shared" si="23"/>
        <v/>
      </c>
      <c r="L50" s="62" t="str">
        <f t="shared" si="24"/>
        <v>-</v>
      </c>
      <c r="M50" s="62" t="str">
        <f t="shared" si="25"/>
        <v>-</v>
      </c>
      <c r="N50" s="62" t="str">
        <f t="shared" si="26"/>
        <v>-</v>
      </c>
      <c r="P50" s="62" t="str">
        <f t="shared" si="19"/>
        <v>-</v>
      </c>
      <c r="Q50" s="62" t="str">
        <f t="shared" si="20"/>
        <v>-</v>
      </c>
    </row>
    <row r="51" spans="1:22" s="5" customFormat="1" ht="15" customHeight="1" x14ac:dyDescent="0.2">
      <c r="A51" s="132" t="s">
        <v>164</v>
      </c>
      <c r="B51" s="79" t="s">
        <v>67</v>
      </c>
      <c r="C51" s="20"/>
      <c r="D51" s="60">
        <v>1</v>
      </c>
      <c r="E51" s="65">
        <v>0</v>
      </c>
      <c r="F51" s="77"/>
      <c r="G51" s="28">
        <v>0</v>
      </c>
      <c r="H51" s="77"/>
      <c r="I51" s="77" t="s">
        <v>18</v>
      </c>
      <c r="J51" s="66">
        <f t="shared" si="22"/>
        <v>0</v>
      </c>
      <c r="K51" s="94" t="str">
        <f t="shared" si="23"/>
        <v/>
      </c>
      <c r="L51" s="62" t="str">
        <f t="shared" si="24"/>
        <v>-</v>
      </c>
      <c r="M51" s="62" t="str">
        <f t="shared" si="25"/>
        <v>-</v>
      </c>
      <c r="N51" s="62" t="str">
        <f t="shared" si="26"/>
        <v>-</v>
      </c>
      <c r="O51" s="68"/>
      <c r="P51" s="62" t="str">
        <f t="shared" si="19"/>
        <v>-</v>
      </c>
      <c r="Q51" s="62" t="str">
        <f t="shared" si="20"/>
        <v>-</v>
      </c>
      <c r="R51"/>
      <c r="S51"/>
      <c r="T51"/>
      <c r="U51"/>
      <c r="V51"/>
    </row>
    <row r="52" spans="1:22" ht="15" customHeight="1" x14ac:dyDescent="0.2">
      <c r="A52" s="19" t="s">
        <v>177</v>
      </c>
      <c r="B52" s="79" t="s">
        <v>69</v>
      </c>
      <c r="C52" s="20"/>
      <c r="D52" s="60">
        <v>1</v>
      </c>
      <c r="E52" s="65">
        <v>0</v>
      </c>
      <c r="F52" s="77"/>
      <c r="G52" s="28">
        <v>0</v>
      </c>
      <c r="H52" s="77"/>
      <c r="I52" s="77" t="s">
        <v>18</v>
      </c>
      <c r="J52" s="66">
        <f t="shared" si="22"/>
        <v>0</v>
      </c>
      <c r="K52" s="94" t="str">
        <f t="shared" si="23"/>
        <v/>
      </c>
      <c r="L52" s="62" t="str">
        <f t="shared" si="24"/>
        <v>-</v>
      </c>
      <c r="M52" s="62" t="str">
        <f t="shared" si="25"/>
        <v>-</v>
      </c>
      <c r="N52" s="62" t="str">
        <f t="shared" si="26"/>
        <v>-</v>
      </c>
      <c r="P52" s="62" t="str">
        <f t="shared" si="19"/>
        <v>-</v>
      </c>
      <c r="Q52" s="62" t="str">
        <f t="shared" si="20"/>
        <v>-</v>
      </c>
    </row>
    <row r="53" spans="1:22" s="4" customFormat="1" ht="15" customHeight="1" x14ac:dyDescent="0.2">
      <c r="A53" s="132" t="s">
        <v>163</v>
      </c>
      <c r="B53" s="79" t="s">
        <v>68</v>
      </c>
      <c r="C53" s="20"/>
      <c r="D53" s="60">
        <v>1</v>
      </c>
      <c r="E53" s="65">
        <v>0</v>
      </c>
      <c r="F53" s="77"/>
      <c r="G53" s="28">
        <v>0</v>
      </c>
      <c r="H53" s="77"/>
      <c r="I53" s="77" t="s">
        <v>18</v>
      </c>
      <c r="J53" s="66">
        <f t="shared" si="22"/>
        <v>0</v>
      </c>
      <c r="K53" s="94" t="str">
        <f t="shared" si="23"/>
        <v/>
      </c>
      <c r="L53" s="62" t="str">
        <f t="shared" si="24"/>
        <v>-</v>
      </c>
      <c r="M53" s="62" t="str">
        <f t="shared" si="25"/>
        <v>-</v>
      </c>
      <c r="N53" s="62" t="str">
        <f t="shared" si="26"/>
        <v>-</v>
      </c>
      <c r="O53" s="68"/>
      <c r="P53" s="62" t="str">
        <f t="shared" si="19"/>
        <v>-</v>
      </c>
      <c r="Q53" s="62" t="str">
        <f t="shared" si="20"/>
        <v>-</v>
      </c>
      <c r="R53"/>
      <c r="S53"/>
      <c r="T53"/>
      <c r="U53"/>
      <c r="V53"/>
    </row>
    <row r="54" spans="1:22" ht="15" customHeight="1" x14ac:dyDescent="0.2">
      <c r="A54" s="132" t="s">
        <v>162</v>
      </c>
      <c r="B54" s="79" t="s">
        <v>149</v>
      </c>
      <c r="C54" s="20"/>
      <c r="D54" s="60">
        <v>1</v>
      </c>
      <c r="E54" s="65">
        <v>0</v>
      </c>
      <c r="F54" s="77"/>
      <c r="G54" s="28">
        <v>0</v>
      </c>
      <c r="H54" s="77"/>
      <c r="I54" s="77" t="s">
        <v>18</v>
      </c>
      <c r="J54" s="66">
        <f t="shared" si="22"/>
        <v>0</v>
      </c>
      <c r="K54" s="94" t="str">
        <f t="shared" si="23"/>
        <v/>
      </c>
      <c r="L54" s="62" t="str">
        <f t="shared" si="24"/>
        <v>-</v>
      </c>
      <c r="M54" s="62" t="str">
        <f t="shared" si="25"/>
        <v>-</v>
      </c>
      <c r="N54" s="62" t="str">
        <f t="shared" si="26"/>
        <v>-</v>
      </c>
      <c r="P54" s="62" t="str">
        <f t="shared" si="19"/>
        <v>-</v>
      </c>
      <c r="Q54" s="62" t="str">
        <f t="shared" si="20"/>
        <v>-</v>
      </c>
    </row>
    <row r="55" spans="1:22" s="6" customFormat="1" ht="15" customHeight="1" x14ac:dyDescent="0.2">
      <c r="A55" s="132" t="s">
        <v>160</v>
      </c>
      <c r="B55" s="79" t="s">
        <v>150</v>
      </c>
      <c r="C55" s="20"/>
      <c r="D55" s="60">
        <v>1</v>
      </c>
      <c r="E55" s="65">
        <v>0</v>
      </c>
      <c r="F55" s="77"/>
      <c r="G55" s="28">
        <v>0</v>
      </c>
      <c r="H55" s="77"/>
      <c r="I55" s="77" t="s">
        <v>18</v>
      </c>
      <c r="J55" s="66">
        <f t="shared" si="22"/>
        <v>0</v>
      </c>
      <c r="K55" s="94" t="str">
        <f t="shared" si="23"/>
        <v/>
      </c>
      <c r="L55" s="62" t="str">
        <f t="shared" si="24"/>
        <v>-</v>
      </c>
      <c r="M55" s="62" t="str">
        <f t="shared" si="25"/>
        <v>-</v>
      </c>
      <c r="N55" s="62" t="str">
        <f t="shared" si="26"/>
        <v>-</v>
      </c>
      <c r="O55" s="68"/>
      <c r="P55" s="62" t="str">
        <f t="shared" si="19"/>
        <v>-</v>
      </c>
      <c r="Q55" s="62" t="str">
        <f t="shared" si="20"/>
        <v>-</v>
      </c>
      <c r="R55"/>
      <c r="S55"/>
      <c r="T55"/>
      <c r="U55"/>
      <c r="V55"/>
    </row>
    <row r="56" spans="1:22" ht="15" customHeight="1" x14ac:dyDescent="0.2">
      <c r="A56" s="132" t="s">
        <v>161</v>
      </c>
      <c r="B56" s="79" t="s">
        <v>151</v>
      </c>
      <c r="C56" s="20"/>
      <c r="D56" s="60">
        <v>1</v>
      </c>
      <c r="E56" s="65">
        <v>0</v>
      </c>
      <c r="F56" s="77"/>
      <c r="G56" s="28">
        <v>0</v>
      </c>
      <c r="H56" s="77"/>
      <c r="I56" s="77" t="s">
        <v>18</v>
      </c>
      <c r="J56" s="66">
        <f t="shared" si="22"/>
        <v>0</v>
      </c>
      <c r="K56" s="94" t="str">
        <f t="shared" si="23"/>
        <v/>
      </c>
      <c r="L56" s="62" t="str">
        <f t="shared" si="24"/>
        <v>-</v>
      </c>
      <c r="M56" s="62" t="str">
        <f t="shared" si="25"/>
        <v>-</v>
      </c>
      <c r="N56" s="62" t="str">
        <f t="shared" si="26"/>
        <v>-</v>
      </c>
      <c r="P56" s="62" t="str">
        <f t="shared" si="19"/>
        <v>-</v>
      </c>
      <c r="Q56" s="62" t="str">
        <f t="shared" si="20"/>
        <v>-</v>
      </c>
    </row>
    <row r="57" spans="1:22" s="5" customFormat="1" ht="15" customHeight="1" x14ac:dyDescent="0.2">
      <c r="A57" s="132" t="s">
        <v>159</v>
      </c>
      <c r="B57" s="119" t="s">
        <v>37</v>
      </c>
      <c r="C57" s="20"/>
      <c r="D57" s="60">
        <v>1</v>
      </c>
      <c r="E57" s="65">
        <v>0</v>
      </c>
      <c r="F57" s="77"/>
      <c r="G57" s="28">
        <v>0</v>
      </c>
      <c r="H57" s="77"/>
      <c r="I57" s="77" t="s">
        <v>18</v>
      </c>
      <c r="J57" s="66">
        <f t="shared" si="22"/>
        <v>0</v>
      </c>
      <c r="K57" s="94" t="str">
        <f t="shared" si="23"/>
        <v/>
      </c>
      <c r="L57" s="62" t="str">
        <f t="shared" si="24"/>
        <v>-</v>
      </c>
      <c r="M57" s="62" t="str">
        <f t="shared" si="25"/>
        <v>-</v>
      </c>
      <c r="N57" s="62" t="str">
        <f t="shared" si="26"/>
        <v>-</v>
      </c>
      <c r="O57" s="68"/>
      <c r="P57" s="62" t="str">
        <f t="shared" si="19"/>
        <v>-</v>
      </c>
      <c r="Q57" s="62" t="str">
        <f t="shared" si="20"/>
        <v>-</v>
      </c>
      <c r="R57"/>
      <c r="S57"/>
      <c r="T57"/>
      <c r="U57"/>
      <c r="V57"/>
    </row>
    <row r="58" spans="1:22" ht="15" customHeight="1" x14ac:dyDescent="0.2">
      <c r="A58" s="132" t="s">
        <v>158</v>
      </c>
      <c r="B58" s="79" t="s">
        <v>71</v>
      </c>
      <c r="C58" s="20"/>
      <c r="D58" s="60">
        <v>1</v>
      </c>
      <c r="E58" s="65">
        <v>0</v>
      </c>
      <c r="F58" s="77"/>
      <c r="G58" s="28">
        <v>0</v>
      </c>
      <c r="H58" s="77"/>
      <c r="I58" s="77" t="s">
        <v>18</v>
      </c>
      <c r="J58" s="66">
        <f t="shared" si="22"/>
        <v>0</v>
      </c>
      <c r="K58" s="94" t="str">
        <f t="shared" si="23"/>
        <v/>
      </c>
      <c r="L58" s="62" t="str">
        <f t="shared" si="24"/>
        <v>-</v>
      </c>
      <c r="M58" s="62" t="str">
        <f t="shared" si="25"/>
        <v>-</v>
      </c>
      <c r="N58" s="62" t="str">
        <f t="shared" si="26"/>
        <v>-</v>
      </c>
      <c r="P58" s="62" t="str">
        <f t="shared" si="19"/>
        <v>-</v>
      </c>
      <c r="Q58" s="62" t="str">
        <f t="shared" si="20"/>
        <v>-</v>
      </c>
    </row>
    <row r="59" spans="1:22" ht="15" customHeight="1" x14ac:dyDescent="0.2">
      <c r="A59" s="19" t="s">
        <v>157</v>
      </c>
      <c r="B59" s="79" t="s">
        <v>49</v>
      </c>
      <c r="C59" s="20"/>
      <c r="D59" s="60">
        <v>1</v>
      </c>
      <c r="E59" s="65">
        <v>0</v>
      </c>
      <c r="F59" s="77"/>
      <c r="G59" s="28">
        <v>0</v>
      </c>
      <c r="H59" s="77"/>
      <c r="I59" s="77" t="s">
        <v>18</v>
      </c>
      <c r="J59" s="66">
        <f t="shared" si="22"/>
        <v>0</v>
      </c>
      <c r="K59" s="94" t="str">
        <f t="shared" si="23"/>
        <v/>
      </c>
      <c r="L59" s="62" t="str">
        <f t="shared" si="24"/>
        <v>-</v>
      </c>
      <c r="M59" s="62" t="str">
        <f t="shared" si="25"/>
        <v>-</v>
      </c>
      <c r="N59" s="62" t="str">
        <f t="shared" si="26"/>
        <v>-</v>
      </c>
      <c r="P59" s="62" t="str">
        <f t="shared" si="19"/>
        <v>-</v>
      </c>
      <c r="Q59" s="62" t="str">
        <f t="shared" si="20"/>
        <v>-</v>
      </c>
    </row>
    <row r="60" spans="1:22" ht="15" customHeight="1" x14ac:dyDescent="0.2">
      <c r="A60" s="19" t="s">
        <v>176</v>
      </c>
      <c r="B60" s="79" t="s">
        <v>70</v>
      </c>
      <c r="C60" s="20"/>
      <c r="D60" s="60">
        <v>1</v>
      </c>
      <c r="E60" s="65">
        <v>0</v>
      </c>
      <c r="F60" s="77"/>
      <c r="G60" s="28">
        <v>0</v>
      </c>
      <c r="H60" s="77"/>
      <c r="I60" s="77" t="s">
        <v>18</v>
      </c>
      <c r="J60" s="66">
        <f t="shared" si="22"/>
        <v>0</v>
      </c>
      <c r="K60" s="94" t="str">
        <f t="shared" si="23"/>
        <v/>
      </c>
      <c r="L60" s="62" t="str">
        <f t="shared" si="24"/>
        <v>-</v>
      </c>
      <c r="M60" s="62" t="str">
        <f t="shared" si="25"/>
        <v>-</v>
      </c>
      <c r="N60" s="62" t="str">
        <f t="shared" si="26"/>
        <v>-</v>
      </c>
      <c r="P60" s="62" t="str">
        <f t="shared" si="19"/>
        <v>-</v>
      </c>
      <c r="Q60" s="62" t="str">
        <f t="shared" si="20"/>
        <v>-</v>
      </c>
    </row>
    <row r="61" spans="1:22" ht="15" customHeight="1" x14ac:dyDescent="0.2">
      <c r="A61" s="19" t="s">
        <v>156</v>
      </c>
      <c r="B61" s="79" t="s">
        <v>48</v>
      </c>
      <c r="C61" s="20"/>
      <c r="D61" s="60">
        <v>1</v>
      </c>
      <c r="E61" s="65">
        <v>0</v>
      </c>
      <c r="F61" s="77"/>
      <c r="G61" s="28">
        <v>0</v>
      </c>
      <c r="H61" s="77"/>
      <c r="I61" s="77" t="s">
        <v>18</v>
      </c>
      <c r="J61" s="66">
        <f t="shared" si="22"/>
        <v>0</v>
      </c>
      <c r="K61" s="94" t="str">
        <f t="shared" si="23"/>
        <v/>
      </c>
      <c r="L61" s="62" t="str">
        <f t="shared" si="24"/>
        <v>-</v>
      </c>
      <c r="M61" s="62" t="str">
        <f t="shared" si="25"/>
        <v>-</v>
      </c>
      <c r="N61" s="62" t="str">
        <f t="shared" si="26"/>
        <v>-</v>
      </c>
      <c r="P61" s="62" t="str">
        <f t="shared" si="19"/>
        <v>-</v>
      </c>
      <c r="Q61" s="62" t="str">
        <f t="shared" si="20"/>
        <v>-</v>
      </c>
    </row>
    <row r="62" spans="1:22" s="2" customFormat="1" ht="15" customHeight="1" x14ac:dyDescent="0.25">
      <c r="A62" s="36" t="s">
        <v>107</v>
      </c>
      <c r="B62" s="37" t="s">
        <v>38</v>
      </c>
      <c r="C62" s="37"/>
      <c r="D62" s="217"/>
      <c r="E62" s="217"/>
      <c r="F62" s="217"/>
      <c r="G62" s="217"/>
      <c r="H62" s="218"/>
      <c r="I62" s="71"/>
      <c r="J62" s="34">
        <f>ROUND(SUM(J30:J61),0)</f>
        <v>0</v>
      </c>
      <c r="K62" s="93"/>
      <c r="L62" s="64">
        <f>ROUND(SUM(L30:L61),0)</f>
        <v>0</v>
      </c>
      <c r="M62" s="64">
        <f>ROUND(SUM(M30:M61),0)</f>
        <v>0</v>
      </c>
      <c r="N62" s="64">
        <f>ROUND(SUM(N30:N61),0)</f>
        <v>0</v>
      </c>
      <c r="O62" s="68"/>
      <c r="P62" s="64">
        <f>ROUND(SUM(P30:P61),0)</f>
        <v>0</v>
      </c>
      <c r="Q62" s="64">
        <f>ROUND(SUM(Q30:Q61),0)</f>
        <v>0</v>
      </c>
    </row>
    <row r="63" spans="1:22" ht="15" customHeight="1" x14ac:dyDescent="0.2">
      <c r="A63" s="7"/>
      <c r="B63" s="4"/>
      <c r="C63" s="4"/>
      <c r="D63" s="10"/>
      <c r="E63" s="10"/>
      <c r="F63" s="10"/>
      <c r="G63" s="10"/>
      <c r="H63" s="10"/>
      <c r="I63" s="10"/>
      <c r="J63" s="23"/>
    </row>
    <row r="64" spans="1:22" s="2" customFormat="1" ht="19.5" customHeight="1" x14ac:dyDescent="0.25">
      <c r="A64" s="35" t="s">
        <v>109</v>
      </c>
      <c r="B64" s="38" t="s">
        <v>39</v>
      </c>
      <c r="C64" s="39"/>
      <c r="D64" s="40"/>
      <c r="E64" s="40"/>
      <c r="F64" s="40"/>
      <c r="G64" s="40"/>
      <c r="H64" s="40"/>
      <c r="I64" s="40"/>
      <c r="J64" s="41"/>
      <c r="K64" s="93"/>
      <c r="O64" s="68"/>
    </row>
    <row r="65" spans="1:17" s="2" customFormat="1" ht="14.25" customHeight="1" x14ac:dyDescent="0.25">
      <c r="A65" s="103"/>
      <c r="B65" s="191" t="s">
        <v>191</v>
      </c>
      <c r="C65" s="192"/>
      <c r="D65" s="192"/>
      <c r="E65" s="192"/>
      <c r="F65" s="192"/>
      <c r="G65" s="192"/>
      <c r="H65" s="192"/>
      <c r="I65" s="192"/>
      <c r="J65" s="193"/>
      <c r="K65" s="93"/>
      <c r="O65" s="68"/>
    </row>
    <row r="66" spans="1:17" ht="15" customHeight="1" x14ac:dyDescent="0.2">
      <c r="A66" s="184" t="s">
        <v>29</v>
      </c>
      <c r="B66" s="194" t="s">
        <v>12</v>
      </c>
      <c r="C66" s="155" t="s">
        <v>6</v>
      </c>
      <c r="D66" s="102" t="s">
        <v>2</v>
      </c>
      <c r="E66" s="216" t="s">
        <v>42</v>
      </c>
      <c r="F66" s="209"/>
      <c r="G66" s="70" t="s">
        <v>32</v>
      </c>
      <c r="H66" s="100" t="s">
        <v>26</v>
      </c>
      <c r="I66" s="100" t="s">
        <v>26</v>
      </c>
      <c r="J66" s="186" t="s">
        <v>0</v>
      </c>
      <c r="L66" s="205" t="s">
        <v>40</v>
      </c>
      <c r="M66" s="206"/>
      <c r="N66" s="207"/>
      <c r="P66" s="237" t="s">
        <v>41</v>
      </c>
      <c r="Q66" s="238"/>
    </row>
    <row r="67" spans="1:17" s="46" customFormat="1" ht="15" customHeight="1" x14ac:dyDescent="0.2">
      <c r="A67" s="185"/>
      <c r="B67" s="195"/>
      <c r="C67" s="154" t="s">
        <v>84</v>
      </c>
      <c r="D67" s="60" t="s">
        <v>3</v>
      </c>
      <c r="E67" s="219" t="s">
        <v>33</v>
      </c>
      <c r="F67" s="220"/>
      <c r="G67" s="121" t="s">
        <v>43</v>
      </c>
      <c r="H67" s="101" t="s">
        <v>27</v>
      </c>
      <c r="I67" s="101" t="s">
        <v>28</v>
      </c>
      <c r="J67" s="187"/>
      <c r="K67" s="93"/>
      <c r="L67" s="32" t="s">
        <v>15</v>
      </c>
      <c r="M67" s="32" t="s">
        <v>16</v>
      </c>
      <c r="N67" s="32" t="s">
        <v>17</v>
      </c>
      <c r="O67" s="68"/>
      <c r="P67" s="32" t="s">
        <v>18</v>
      </c>
      <c r="Q67" s="32" t="s">
        <v>19</v>
      </c>
    </row>
    <row r="68" spans="1:17" s="5" customFormat="1" ht="15" customHeight="1" x14ac:dyDescent="0.2">
      <c r="A68" s="132" t="s">
        <v>138</v>
      </c>
      <c r="B68" s="33" t="s">
        <v>74</v>
      </c>
      <c r="C68" s="153"/>
      <c r="D68" s="28">
        <v>1</v>
      </c>
      <c r="E68" s="65">
        <v>0</v>
      </c>
      <c r="F68" s="77"/>
      <c r="G68" s="28">
        <v>0</v>
      </c>
      <c r="H68" s="77"/>
      <c r="I68" s="77" t="s">
        <v>18</v>
      </c>
      <c r="J68" s="29">
        <f>D68*E68*G68</f>
        <v>0</v>
      </c>
      <c r="K68" s="94" t="str">
        <f>IF(E68&lt;&gt;0,IF(F68="","Define unit!",""),"")&amp;IF(E68&lt;&gt;0,IF(AND(F68="",H68="")," &amp; ",""),"")&amp;IF(E68&lt;&gt;0,IF(H68="","Allocate cost!",""),"")</f>
        <v/>
      </c>
      <c r="L68" s="62" t="str">
        <f t="shared" ref="L68" si="27">IF(H68="Internal",J68,"-")</f>
        <v>-</v>
      </c>
      <c r="M68" s="62" t="str">
        <f t="shared" ref="M68" si="28">IF(H68="Related",J68,"-")</f>
        <v>-</v>
      </c>
      <c r="N68" s="62" t="str">
        <f t="shared" ref="N68" si="29">IF(H68="External",J68,"-")</f>
        <v>-</v>
      </c>
      <c r="O68" s="68"/>
      <c r="P68" s="62" t="str">
        <f t="shared" ref="P68:P73" si="30">IF($I68="Canadian",IF(OR($J68="",$J68=0),"-",$J68),"-")</f>
        <v>-</v>
      </c>
      <c r="Q68" s="62" t="str">
        <f t="shared" ref="Q68:Q73" si="31">IF($I68="Non-Canadian",IF(OR($J68="",$J68=0),"-",$J68),"-")</f>
        <v>-</v>
      </c>
    </row>
    <row r="69" spans="1:17" ht="15" customHeight="1" x14ac:dyDescent="0.2">
      <c r="A69" s="132" t="s">
        <v>139</v>
      </c>
      <c r="B69" s="20" t="s">
        <v>75</v>
      </c>
      <c r="C69" s="153"/>
      <c r="D69" s="28">
        <v>1</v>
      </c>
      <c r="E69" s="65">
        <v>0</v>
      </c>
      <c r="F69" s="77"/>
      <c r="G69" s="28">
        <v>0</v>
      </c>
      <c r="H69" s="77"/>
      <c r="I69" s="77" t="s">
        <v>18</v>
      </c>
      <c r="J69" s="29">
        <f t="shared" ref="J69:J77" si="32">D69*E69*G69</f>
        <v>0</v>
      </c>
      <c r="K69" s="94" t="str">
        <f t="shared" ref="K69:K73" si="33">IF(E69&lt;&gt;0,IF(F69="","Define unit!",""),"")&amp;IF(E69&lt;&gt;0,IF(AND(F69="",H69="")," &amp; ",""),"")&amp;IF(E69&lt;&gt;0,IF(H69="","Allocate cost!",""),"")</f>
        <v/>
      </c>
      <c r="L69" s="62" t="str">
        <f t="shared" ref="L69:L73" si="34">IF(H69="Internal",J69,"-")</f>
        <v>-</v>
      </c>
      <c r="M69" s="62" t="str">
        <f t="shared" ref="M69:M73" si="35">IF(H69="Related",J69,"-")</f>
        <v>-</v>
      </c>
      <c r="N69" s="62" t="str">
        <f t="shared" ref="N69:N73" si="36">IF(H69="External",J69,"-")</f>
        <v>-</v>
      </c>
      <c r="P69" s="62" t="str">
        <f t="shared" si="30"/>
        <v>-</v>
      </c>
      <c r="Q69" s="62" t="str">
        <f t="shared" si="31"/>
        <v>-</v>
      </c>
    </row>
    <row r="70" spans="1:17" ht="15" customHeight="1" x14ac:dyDescent="0.2">
      <c r="A70" s="132" t="s">
        <v>140</v>
      </c>
      <c r="B70" s="20" t="s">
        <v>76</v>
      </c>
      <c r="C70" s="153"/>
      <c r="D70" s="28">
        <v>1</v>
      </c>
      <c r="E70" s="65">
        <v>0</v>
      </c>
      <c r="F70" s="77"/>
      <c r="G70" s="28">
        <v>0</v>
      </c>
      <c r="H70" s="77"/>
      <c r="I70" s="77" t="s">
        <v>18</v>
      </c>
      <c r="J70" s="29">
        <f t="shared" si="32"/>
        <v>0</v>
      </c>
      <c r="K70" s="94" t="str">
        <f t="shared" si="33"/>
        <v/>
      </c>
      <c r="L70" s="62" t="str">
        <f t="shared" si="34"/>
        <v>-</v>
      </c>
      <c r="M70" s="62" t="str">
        <f t="shared" si="35"/>
        <v>-</v>
      </c>
      <c r="N70" s="62" t="str">
        <f t="shared" si="36"/>
        <v>-</v>
      </c>
      <c r="P70" s="62" t="str">
        <f t="shared" si="30"/>
        <v>-</v>
      </c>
      <c r="Q70" s="62" t="str">
        <f t="shared" si="31"/>
        <v>-</v>
      </c>
    </row>
    <row r="71" spans="1:17" ht="15" customHeight="1" x14ac:dyDescent="0.2">
      <c r="A71" s="132" t="s">
        <v>141</v>
      </c>
      <c r="B71" s="79" t="s">
        <v>133</v>
      </c>
      <c r="C71" s="153"/>
      <c r="D71" s="28">
        <v>1</v>
      </c>
      <c r="E71" s="65">
        <v>0</v>
      </c>
      <c r="F71" s="77"/>
      <c r="G71" s="28">
        <v>0</v>
      </c>
      <c r="H71" s="77"/>
      <c r="I71" s="77" t="s">
        <v>18</v>
      </c>
      <c r="J71" s="29">
        <f t="shared" si="32"/>
        <v>0</v>
      </c>
      <c r="K71" s="94" t="str">
        <f t="shared" si="33"/>
        <v/>
      </c>
      <c r="L71" s="62" t="str">
        <f t="shared" si="34"/>
        <v>-</v>
      </c>
      <c r="M71" s="62" t="str">
        <f t="shared" si="35"/>
        <v>-</v>
      </c>
      <c r="N71" s="62" t="str">
        <f t="shared" si="36"/>
        <v>-</v>
      </c>
      <c r="P71" s="62" t="str">
        <f t="shared" si="30"/>
        <v>-</v>
      </c>
      <c r="Q71" s="62" t="str">
        <f t="shared" si="31"/>
        <v>-</v>
      </c>
    </row>
    <row r="72" spans="1:17" ht="15" customHeight="1" x14ac:dyDescent="0.2">
      <c r="A72" s="132" t="s">
        <v>142</v>
      </c>
      <c r="B72" s="79" t="s">
        <v>134</v>
      </c>
      <c r="C72" s="153"/>
      <c r="D72" s="28">
        <v>1</v>
      </c>
      <c r="E72" s="65">
        <v>0</v>
      </c>
      <c r="F72" s="77"/>
      <c r="G72" s="28">
        <v>0</v>
      </c>
      <c r="H72" s="77"/>
      <c r="I72" s="77" t="s">
        <v>18</v>
      </c>
      <c r="J72" s="29">
        <f t="shared" si="32"/>
        <v>0</v>
      </c>
      <c r="K72" s="94" t="str">
        <f t="shared" si="33"/>
        <v/>
      </c>
      <c r="L72" s="62" t="str">
        <f t="shared" si="34"/>
        <v>-</v>
      </c>
      <c r="M72" s="62" t="str">
        <f t="shared" si="35"/>
        <v>-</v>
      </c>
      <c r="N72" s="62" t="str">
        <f t="shared" si="36"/>
        <v>-</v>
      </c>
      <c r="P72" s="62" t="str">
        <f t="shared" si="30"/>
        <v>-</v>
      </c>
      <c r="Q72" s="62" t="str">
        <f t="shared" si="31"/>
        <v>-</v>
      </c>
    </row>
    <row r="73" spans="1:17" ht="15" customHeight="1" x14ac:dyDescent="0.2">
      <c r="A73" s="132" t="s">
        <v>143</v>
      </c>
      <c r="B73" s="79" t="s">
        <v>135</v>
      </c>
      <c r="C73" s="153"/>
      <c r="D73" s="28">
        <v>1</v>
      </c>
      <c r="E73" s="65">
        <v>0</v>
      </c>
      <c r="F73" s="77"/>
      <c r="G73" s="28">
        <v>0</v>
      </c>
      <c r="H73" s="77"/>
      <c r="I73" s="77" t="s">
        <v>18</v>
      </c>
      <c r="J73" s="29">
        <f t="shared" si="32"/>
        <v>0</v>
      </c>
      <c r="K73" s="94" t="str">
        <f t="shared" si="33"/>
        <v/>
      </c>
      <c r="L73" s="62" t="str">
        <f t="shared" si="34"/>
        <v>-</v>
      </c>
      <c r="M73" s="62" t="str">
        <f t="shared" si="35"/>
        <v>-</v>
      </c>
      <c r="N73" s="62" t="str">
        <f t="shared" si="36"/>
        <v>-</v>
      </c>
      <c r="P73" s="62" t="str">
        <f t="shared" si="30"/>
        <v>-</v>
      </c>
      <c r="Q73" s="62" t="str">
        <f t="shared" si="31"/>
        <v>-</v>
      </c>
    </row>
    <row r="74" spans="1:17" ht="15" customHeight="1" x14ac:dyDescent="0.2">
      <c r="A74" s="132" t="s">
        <v>144</v>
      </c>
      <c r="B74" s="79" t="s">
        <v>136</v>
      </c>
      <c r="C74" s="153"/>
      <c r="D74" s="28">
        <v>1</v>
      </c>
      <c r="E74" s="65">
        <v>0</v>
      </c>
      <c r="F74" s="77"/>
      <c r="G74" s="28">
        <v>0</v>
      </c>
      <c r="H74" s="77"/>
      <c r="I74" s="77" t="s">
        <v>18</v>
      </c>
      <c r="J74" s="29">
        <f t="shared" si="32"/>
        <v>0</v>
      </c>
      <c r="K74" s="94" t="str">
        <f>IF(E74&lt;&gt;0,IF(F74="","Define unit!",""),"")&amp;IF(E74&lt;&gt;0,IF(AND(F74="",H74="")," &amp; ",""),"")&amp;IF(E74&lt;&gt;0,IF(H74="","Allocate cost!",""),"")</f>
        <v/>
      </c>
      <c r="L74" s="62" t="str">
        <f t="shared" ref="L74" si="37">IF(H74="Internal",J74,"-")</f>
        <v>-</v>
      </c>
      <c r="M74" s="62" t="str">
        <f t="shared" ref="M74" si="38">IF(H74="Related",J74,"-")</f>
        <v>-</v>
      </c>
      <c r="N74" s="62" t="str">
        <f t="shared" ref="N74" si="39">IF(H74="External",J74,"-")</f>
        <v>-</v>
      </c>
      <c r="P74" s="62" t="str">
        <f t="shared" ref="P74:P77" si="40">IF($I74="Canadian",IF(OR($J74="",$J74=0),"-",$J74),"-")</f>
        <v>-</v>
      </c>
      <c r="Q74" s="62" t="str">
        <f t="shared" ref="Q74:Q77" si="41">IF($I74="Non-Canadian",IF(OR($J74="",$J74=0),"-",$J74),"-")</f>
        <v>-</v>
      </c>
    </row>
    <row r="75" spans="1:17" ht="15" customHeight="1" x14ac:dyDescent="0.2">
      <c r="A75" s="132" t="s">
        <v>145</v>
      </c>
      <c r="B75" s="79" t="s">
        <v>137</v>
      </c>
      <c r="C75" s="153"/>
      <c r="D75" s="28">
        <v>1</v>
      </c>
      <c r="E75" s="65">
        <v>0</v>
      </c>
      <c r="F75" s="77"/>
      <c r="G75" s="28">
        <v>0</v>
      </c>
      <c r="H75" s="77"/>
      <c r="I75" s="77" t="s">
        <v>18</v>
      </c>
      <c r="J75" s="29">
        <f t="shared" si="32"/>
        <v>0</v>
      </c>
      <c r="K75" s="94" t="str">
        <f t="shared" ref="K75:K77" si="42">IF(E75&lt;&gt;0,IF(F75="","Define unit!",""),"")&amp;IF(E75&lt;&gt;0,IF(AND(F75="",H75="")," &amp; ",""),"")&amp;IF(E75&lt;&gt;0,IF(H75="","Allocate cost!",""),"")</f>
        <v/>
      </c>
      <c r="L75" s="62" t="str">
        <f t="shared" ref="L75:L77" si="43">IF(H75="Internal",J75,"-")</f>
        <v>-</v>
      </c>
      <c r="M75" s="62" t="str">
        <f t="shared" ref="M75:M77" si="44">IF(H75="Related",J75,"-")</f>
        <v>-</v>
      </c>
      <c r="N75" s="62" t="str">
        <f t="shared" ref="N75:N77" si="45">IF(H75="External",J75,"-")</f>
        <v>-</v>
      </c>
      <c r="P75" s="62" t="str">
        <f t="shared" si="40"/>
        <v>-</v>
      </c>
      <c r="Q75" s="62" t="str">
        <f t="shared" si="41"/>
        <v>-</v>
      </c>
    </row>
    <row r="76" spans="1:17" ht="15" customHeight="1" x14ac:dyDescent="0.2">
      <c r="A76" s="132" t="s">
        <v>146</v>
      </c>
      <c r="B76" s="79" t="s">
        <v>77</v>
      </c>
      <c r="C76" s="153"/>
      <c r="D76" s="28">
        <v>1</v>
      </c>
      <c r="E76" s="65">
        <v>0</v>
      </c>
      <c r="F76" s="77"/>
      <c r="G76" s="28">
        <v>0</v>
      </c>
      <c r="H76" s="77"/>
      <c r="I76" s="77" t="s">
        <v>18</v>
      </c>
      <c r="J76" s="29">
        <f t="shared" si="32"/>
        <v>0</v>
      </c>
      <c r="K76" s="94" t="str">
        <f t="shared" si="42"/>
        <v/>
      </c>
      <c r="L76" s="62" t="str">
        <f t="shared" si="43"/>
        <v>-</v>
      </c>
      <c r="M76" s="62" t="str">
        <f t="shared" si="44"/>
        <v>-</v>
      </c>
      <c r="N76" s="62" t="str">
        <f t="shared" si="45"/>
        <v>-</v>
      </c>
      <c r="P76" s="62" t="str">
        <f t="shared" si="40"/>
        <v>-</v>
      </c>
      <c r="Q76" s="62" t="str">
        <f t="shared" si="41"/>
        <v>-</v>
      </c>
    </row>
    <row r="77" spans="1:17" ht="15" customHeight="1" x14ac:dyDescent="0.2">
      <c r="A77" s="132" t="s">
        <v>147</v>
      </c>
      <c r="B77" s="20" t="s">
        <v>48</v>
      </c>
      <c r="C77" s="153"/>
      <c r="D77" s="28">
        <v>1</v>
      </c>
      <c r="E77" s="65">
        <v>0</v>
      </c>
      <c r="F77" s="77"/>
      <c r="G77" s="28">
        <v>0</v>
      </c>
      <c r="H77" s="77"/>
      <c r="I77" s="77" t="s">
        <v>18</v>
      </c>
      <c r="J77" s="29">
        <f t="shared" si="32"/>
        <v>0</v>
      </c>
      <c r="K77" s="94" t="str">
        <f t="shared" si="42"/>
        <v/>
      </c>
      <c r="L77" s="62" t="str">
        <f t="shared" si="43"/>
        <v>-</v>
      </c>
      <c r="M77" s="62" t="str">
        <f t="shared" si="44"/>
        <v>-</v>
      </c>
      <c r="N77" s="62" t="str">
        <f t="shared" si="45"/>
        <v>-</v>
      </c>
      <c r="P77" s="62" t="str">
        <f t="shared" si="40"/>
        <v>-</v>
      </c>
      <c r="Q77" s="62" t="str">
        <f t="shared" si="41"/>
        <v>-</v>
      </c>
    </row>
    <row r="78" spans="1:17" s="2" customFormat="1" ht="15" customHeight="1" x14ac:dyDescent="0.25">
      <c r="A78" s="36" t="s">
        <v>109</v>
      </c>
      <c r="B78" s="38" t="s">
        <v>132</v>
      </c>
      <c r="C78" s="39"/>
      <c r="D78" s="216"/>
      <c r="E78" s="208"/>
      <c r="F78" s="208"/>
      <c r="G78" s="208"/>
      <c r="H78" s="209"/>
      <c r="I78" s="73"/>
      <c r="J78" s="34">
        <f>ROUND(SUM(J68:J77),0)</f>
        <v>0</v>
      </c>
      <c r="K78" s="93"/>
      <c r="L78" s="63">
        <f>ROUND(SUM(L68:L77),0)</f>
        <v>0</v>
      </c>
      <c r="M78" s="63">
        <f>ROUND(SUM(M68:M77),0)</f>
        <v>0</v>
      </c>
      <c r="N78" s="63">
        <f>ROUND(SUM(N68:N77),0)</f>
        <v>0</v>
      </c>
      <c r="O78" s="68"/>
      <c r="P78" s="63">
        <f>ROUND(SUM(P68:P77),0)</f>
        <v>0</v>
      </c>
      <c r="Q78" s="63">
        <f>ROUND(SUM(Q68:Q77),0)</f>
        <v>0</v>
      </c>
    </row>
    <row r="80" spans="1:17" ht="16.5" customHeight="1" x14ac:dyDescent="0.2">
      <c r="A80" s="164"/>
      <c r="B80" s="165"/>
      <c r="C80" s="165"/>
      <c r="D80" s="165"/>
      <c r="E80" s="165"/>
      <c r="F80" s="165"/>
      <c r="G80" s="165"/>
      <c r="H80" s="165"/>
      <c r="I80" s="165"/>
      <c r="J80" s="165"/>
    </row>
    <row r="81" spans="1:17" s="2" customFormat="1" ht="19.5" customHeight="1" x14ac:dyDescent="0.25">
      <c r="A81" s="35" t="s">
        <v>111</v>
      </c>
      <c r="B81" s="37" t="s">
        <v>120</v>
      </c>
      <c r="C81" s="38"/>
      <c r="D81" s="40"/>
      <c r="E81" s="40"/>
      <c r="F81" s="40"/>
      <c r="G81" s="40"/>
      <c r="H81" s="40"/>
      <c r="I81" s="40"/>
      <c r="J81" s="41"/>
      <c r="K81" s="93"/>
      <c r="O81" s="68"/>
    </row>
    <row r="82" spans="1:17" ht="15" customHeight="1" x14ac:dyDescent="0.2">
      <c r="A82" s="184" t="s">
        <v>29</v>
      </c>
      <c r="B82" s="194" t="s">
        <v>12</v>
      </c>
      <c r="C82" s="210" t="s">
        <v>6</v>
      </c>
      <c r="D82" s="211"/>
      <c r="E82" s="211"/>
      <c r="F82" s="211"/>
      <c r="G82" s="212"/>
      <c r="H82" s="100" t="s">
        <v>26</v>
      </c>
      <c r="I82" s="100" t="s">
        <v>26</v>
      </c>
      <c r="J82" s="186" t="s">
        <v>0</v>
      </c>
      <c r="L82" s="205" t="s">
        <v>40</v>
      </c>
      <c r="M82" s="206"/>
      <c r="N82" s="207"/>
      <c r="P82" s="237" t="s">
        <v>41</v>
      </c>
      <c r="Q82" s="238"/>
    </row>
    <row r="83" spans="1:17" s="46" customFormat="1" ht="15" customHeight="1" x14ac:dyDescent="0.2">
      <c r="A83" s="185"/>
      <c r="B83" s="195"/>
      <c r="C83" s="188" t="s">
        <v>85</v>
      </c>
      <c r="D83" s="189"/>
      <c r="E83" s="189"/>
      <c r="F83" s="189"/>
      <c r="G83" s="190"/>
      <c r="H83" s="101" t="s">
        <v>27</v>
      </c>
      <c r="I83" s="101" t="s">
        <v>28</v>
      </c>
      <c r="J83" s="187"/>
      <c r="K83" s="93"/>
      <c r="L83" s="32" t="s">
        <v>15</v>
      </c>
      <c r="M83" s="32" t="s">
        <v>16</v>
      </c>
      <c r="N83" s="32" t="s">
        <v>17</v>
      </c>
      <c r="O83" s="68"/>
      <c r="P83" s="32" t="s">
        <v>18</v>
      </c>
      <c r="Q83" s="32" t="s">
        <v>19</v>
      </c>
    </row>
    <row r="84" spans="1:17" ht="15" customHeight="1" x14ac:dyDescent="0.2">
      <c r="A84" s="132" t="s">
        <v>123</v>
      </c>
      <c r="B84" s="79" t="s">
        <v>182</v>
      </c>
      <c r="C84" s="175"/>
      <c r="D84" s="176"/>
      <c r="E84" s="176"/>
      <c r="F84" s="176"/>
      <c r="G84" s="177"/>
      <c r="H84" s="77"/>
      <c r="I84" s="77" t="s">
        <v>18</v>
      </c>
      <c r="J84" s="47"/>
      <c r="K84" s="94" t="str">
        <f>IF(J84&lt;&gt;0,IF(H84="","Allocate cost!",""),"")</f>
        <v/>
      </c>
      <c r="L84" s="62" t="str">
        <f t="shared" ref="L84" si="46">IF(H84="Internal",J84,"-")</f>
        <v>-</v>
      </c>
      <c r="M84" s="62" t="str">
        <f t="shared" ref="M84" si="47">IF(H84="Related",J84,"-")</f>
        <v>-</v>
      </c>
      <c r="N84" s="62" t="str">
        <f t="shared" ref="N84" si="48">IF(H84="External",J84,"-")</f>
        <v>-</v>
      </c>
      <c r="P84" s="62" t="str">
        <f t="shared" ref="P84:P89" si="49">IF($I84="Canadian",IF(OR($J84="",$J84=0),"-",$J84),"-")</f>
        <v>-</v>
      </c>
      <c r="Q84" s="62" t="str">
        <f t="shared" ref="Q84:Q89" si="50">IF($I84="Non-Canadian",IF(OR($J84="",$J84=0),"-",$J84),"-")</f>
        <v>-</v>
      </c>
    </row>
    <row r="85" spans="1:17" ht="15" customHeight="1" x14ac:dyDescent="0.2">
      <c r="A85" s="132" t="s">
        <v>124</v>
      </c>
      <c r="B85" s="79" t="s">
        <v>128</v>
      </c>
      <c r="C85" s="175"/>
      <c r="D85" s="176"/>
      <c r="E85" s="176"/>
      <c r="F85" s="176"/>
      <c r="G85" s="177"/>
      <c r="H85" s="77"/>
      <c r="I85" s="77" t="s">
        <v>18</v>
      </c>
      <c r="J85" s="47"/>
      <c r="K85" s="94" t="str">
        <f t="shared" ref="K85:K89" si="51">IF(J85&lt;&gt;0,IF(H85="","Allocate cost!",""),"")</f>
        <v/>
      </c>
      <c r="L85" s="62" t="str">
        <f t="shared" ref="L85:L89" si="52">IF(H85="Internal",J85,"-")</f>
        <v>-</v>
      </c>
      <c r="M85" s="62" t="str">
        <f t="shared" ref="M85:M89" si="53">IF(H85="Related",J85,"-")</f>
        <v>-</v>
      </c>
      <c r="N85" s="62" t="str">
        <f t="shared" ref="N85:N89" si="54">IF(H85="External",J85,"-")</f>
        <v>-</v>
      </c>
      <c r="P85" s="62" t="str">
        <f t="shared" si="49"/>
        <v>-</v>
      </c>
      <c r="Q85" s="62" t="str">
        <f t="shared" si="50"/>
        <v>-</v>
      </c>
    </row>
    <row r="86" spans="1:17" ht="15" customHeight="1" x14ac:dyDescent="0.2">
      <c r="A86" s="132" t="s">
        <v>125</v>
      </c>
      <c r="B86" s="79" t="s">
        <v>129</v>
      </c>
      <c r="C86" s="129"/>
      <c r="D86" s="130"/>
      <c r="E86" s="130"/>
      <c r="F86" s="130"/>
      <c r="G86" s="131"/>
      <c r="H86" s="77"/>
      <c r="I86" s="77" t="s">
        <v>18</v>
      </c>
      <c r="J86" s="47"/>
      <c r="K86" s="94" t="str">
        <f t="shared" ref="K86:K87" si="55">IF(J86&lt;&gt;0,IF(H86="","Allocate cost!",""),"")</f>
        <v/>
      </c>
      <c r="L86" s="62" t="str">
        <f t="shared" ref="L86:L87" si="56">IF(H86="Internal",J86,"-")</f>
        <v>-</v>
      </c>
      <c r="M86" s="62" t="str">
        <f t="shared" ref="M86:M87" si="57">IF(H86="Related",J86,"-")</f>
        <v>-</v>
      </c>
      <c r="N86" s="62" t="str">
        <f t="shared" ref="N86:N87" si="58">IF(H86="External",J86,"-")</f>
        <v>-</v>
      </c>
      <c r="P86" s="62" t="str">
        <f t="shared" si="49"/>
        <v>-</v>
      </c>
      <c r="Q86" s="62" t="str">
        <f t="shared" si="50"/>
        <v>-</v>
      </c>
    </row>
    <row r="87" spans="1:17" ht="15" customHeight="1" x14ac:dyDescent="0.2">
      <c r="A87" s="132" t="s">
        <v>126</v>
      </c>
      <c r="B87" s="79" t="s">
        <v>130</v>
      </c>
      <c r="C87" s="129"/>
      <c r="D87" s="130"/>
      <c r="E87" s="130"/>
      <c r="F87" s="130"/>
      <c r="G87" s="131"/>
      <c r="H87" s="77"/>
      <c r="I87" s="77" t="s">
        <v>18</v>
      </c>
      <c r="J87" s="47"/>
      <c r="K87" s="94" t="str">
        <f t="shared" si="55"/>
        <v/>
      </c>
      <c r="L87" s="62" t="str">
        <f t="shared" si="56"/>
        <v>-</v>
      </c>
      <c r="M87" s="62" t="str">
        <f t="shared" si="57"/>
        <v>-</v>
      </c>
      <c r="N87" s="62" t="str">
        <f t="shared" si="58"/>
        <v>-</v>
      </c>
      <c r="P87" s="62" t="str">
        <f t="shared" si="49"/>
        <v>-</v>
      </c>
      <c r="Q87" s="62" t="str">
        <f t="shared" si="50"/>
        <v>-</v>
      </c>
    </row>
    <row r="88" spans="1:17" ht="15" customHeight="1" x14ac:dyDescent="0.2">
      <c r="A88" s="132" t="s">
        <v>127</v>
      </c>
      <c r="B88" s="78" t="s">
        <v>131</v>
      </c>
      <c r="C88" s="175"/>
      <c r="D88" s="176"/>
      <c r="E88" s="176"/>
      <c r="F88" s="176"/>
      <c r="G88" s="177"/>
      <c r="H88" s="77"/>
      <c r="I88" s="77" t="s">
        <v>18</v>
      </c>
      <c r="J88" s="47"/>
      <c r="K88" s="94" t="str">
        <f t="shared" si="51"/>
        <v/>
      </c>
      <c r="L88" s="62" t="str">
        <f t="shared" si="52"/>
        <v>-</v>
      </c>
      <c r="M88" s="62" t="str">
        <f t="shared" si="53"/>
        <v>-</v>
      </c>
      <c r="N88" s="62" t="str">
        <f t="shared" si="54"/>
        <v>-</v>
      </c>
      <c r="P88" s="62" t="str">
        <f t="shared" si="49"/>
        <v>-</v>
      </c>
      <c r="Q88" s="62" t="str">
        <f t="shared" si="50"/>
        <v>-</v>
      </c>
    </row>
    <row r="89" spans="1:17" ht="15" customHeight="1" x14ac:dyDescent="0.2">
      <c r="A89" s="19" t="s">
        <v>181</v>
      </c>
      <c r="B89" s="20" t="s">
        <v>48</v>
      </c>
      <c r="C89" s="175"/>
      <c r="D89" s="176"/>
      <c r="E89" s="176"/>
      <c r="F89" s="176"/>
      <c r="G89" s="177"/>
      <c r="H89" s="77"/>
      <c r="I89" s="77" t="s">
        <v>18</v>
      </c>
      <c r="J89" s="47"/>
      <c r="K89" s="94" t="str">
        <f t="shared" si="51"/>
        <v/>
      </c>
      <c r="L89" s="62" t="str">
        <f t="shared" si="52"/>
        <v>-</v>
      </c>
      <c r="M89" s="62" t="str">
        <f t="shared" si="53"/>
        <v>-</v>
      </c>
      <c r="N89" s="62" t="str">
        <f t="shared" si="54"/>
        <v>-</v>
      </c>
      <c r="P89" s="62" t="str">
        <f t="shared" si="49"/>
        <v>-</v>
      </c>
      <c r="Q89" s="62" t="str">
        <f t="shared" si="50"/>
        <v>-</v>
      </c>
    </row>
    <row r="90" spans="1:17" s="2" customFormat="1" ht="15" customHeight="1" x14ac:dyDescent="0.25">
      <c r="A90" s="36" t="s">
        <v>111</v>
      </c>
      <c r="B90" s="38" t="s">
        <v>122</v>
      </c>
      <c r="C90" s="39"/>
      <c r="D90" s="44"/>
      <c r="E90" s="44"/>
      <c r="F90" s="44"/>
      <c r="G90" s="44"/>
      <c r="H90" s="44"/>
      <c r="I90" s="44"/>
      <c r="J90" s="34">
        <f>ROUND(SUM(J84:J89),0)</f>
        <v>0</v>
      </c>
      <c r="K90" s="93"/>
      <c r="L90" s="63">
        <f>ROUND(SUM(L84:L89),0)</f>
        <v>0</v>
      </c>
      <c r="M90" s="63">
        <f>ROUND(SUM(M84:M89),0)</f>
        <v>0</v>
      </c>
      <c r="N90" s="63">
        <f>ROUND(SUM(N84:N89),0)</f>
        <v>0</v>
      </c>
      <c r="O90" s="68"/>
      <c r="P90" s="63">
        <f>ROUND(SUM(P84:P89),0)</f>
        <v>0</v>
      </c>
      <c r="Q90" s="63">
        <f>ROUND(SUM(Q84:Q89),0)</f>
        <v>0</v>
      </c>
    </row>
    <row r="91" spans="1:17" ht="15" customHeight="1" x14ac:dyDescent="0.2">
      <c r="A91" s="58"/>
      <c r="B91" s="22"/>
      <c r="C91" s="22"/>
      <c r="D91" s="30"/>
      <c r="E91" s="30"/>
      <c r="F91" s="30"/>
      <c r="G91" s="30"/>
      <c r="H91" s="30"/>
      <c r="I91" s="30"/>
      <c r="J91" s="30"/>
    </row>
    <row r="92" spans="1:17" s="2" customFormat="1" ht="19.5" customHeight="1" x14ac:dyDescent="0.25">
      <c r="A92" s="35" t="s">
        <v>1</v>
      </c>
      <c r="B92" s="38" t="s">
        <v>8</v>
      </c>
      <c r="C92" s="39"/>
      <c r="D92" s="40"/>
      <c r="E92" s="40"/>
      <c r="F92" s="40"/>
      <c r="G92" s="40"/>
      <c r="H92" s="40"/>
      <c r="I92" s="40"/>
      <c r="J92" s="41"/>
      <c r="K92" s="93"/>
      <c r="O92" s="68"/>
    </row>
    <row r="93" spans="1:17" s="2" customFormat="1" ht="14.25" customHeight="1" x14ac:dyDescent="0.25">
      <c r="A93" s="152"/>
      <c r="B93" s="242" t="s">
        <v>121</v>
      </c>
      <c r="C93" s="243"/>
      <c r="D93" s="243"/>
      <c r="E93" s="243"/>
      <c r="F93" s="243"/>
      <c r="G93" s="243"/>
      <c r="H93" s="243"/>
      <c r="I93" s="243"/>
      <c r="J93" s="244"/>
      <c r="K93" s="93"/>
      <c r="O93" s="68"/>
    </row>
    <row r="94" spans="1:17" ht="15" customHeight="1" x14ac:dyDescent="0.2">
      <c r="A94" s="184" t="s">
        <v>29</v>
      </c>
      <c r="B94" s="194" t="s">
        <v>12</v>
      </c>
      <c r="C94" s="210" t="s">
        <v>6</v>
      </c>
      <c r="D94" s="211"/>
      <c r="E94" s="211"/>
      <c r="F94" s="211"/>
      <c r="G94" s="212"/>
      <c r="H94" s="100" t="s">
        <v>26</v>
      </c>
      <c r="I94" s="100" t="s">
        <v>26</v>
      </c>
      <c r="J94" s="186" t="s">
        <v>0</v>
      </c>
      <c r="L94" s="205" t="s">
        <v>40</v>
      </c>
      <c r="M94" s="206"/>
      <c r="N94" s="207"/>
      <c r="P94" s="237" t="s">
        <v>41</v>
      </c>
      <c r="Q94" s="238"/>
    </row>
    <row r="95" spans="1:17" s="46" customFormat="1" ht="15" customHeight="1" x14ac:dyDescent="0.2">
      <c r="A95" s="185"/>
      <c r="B95" s="195"/>
      <c r="C95" s="188" t="s">
        <v>85</v>
      </c>
      <c r="D95" s="189"/>
      <c r="E95" s="189"/>
      <c r="F95" s="189"/>
      <c r="G95" s="190"/>
      <c r="H95" s="101" t="s">
        <v>27</v>
      </c>
      <c r="I95" s="101" t="s">
        <v>28</v>
      </c>
      <c r="J95" s="187"/>
      <c r="K95" s="93"/>
      <c r="L95" s="32" t="s">
        <v>15</v>
      </c>
      <c r="M95" s="32" t="s">
        <v>16</v>
      </c>
      <c r="N95" s="32" t="s">
        <v>17</v>
      </c>
      <c r="O95" s="68"/>
      <c r="P95" s="32" t="s">
        <v>18</v>
      </c>
      <c r="Q95" s="32" t="s">
        <v>19</v>
      </c>
    </row>
    <row r="96" spans="1:17" ht="15" customHeight="1" x14ac:dyDescent="0.2">
      <c r="A96" s="132" t="s">
        <v>114</v>
      </c>
      <c r="B96" s="20" t="s">
        <v>113</v>
      </c>
      <c r="C96" s="175"/>
      <c r="D96" s="176"/>
      <c r="E96" s="176"/>
      <c r="F96" s="176"/>
      <c r="G96" s="177"/>
      <c r="H96" s="77"/>
      <c r="I96" s="77" t="s">
        <v>18</v>
      </c>
      <c r="J96" s="47"/>
      <c r="K96" s="94" t="str">
        <f>IF(J96&lt;&gt;0,IF(H96="","Allocate cost!",""),"")</f>
        <v/>
      </c>
      <c r="L96" s="62" t="str">
        <f t="shared" ref="L96" si="59">IF(H96="Internal",J96,"-")</f>
        <v>-</v>
      </c>
      <c r="M96" s="62" t="str">
        <f t="shared" ref="M96" si="60">IF(H96="Related",J96,"-")</f>
        <v>-</v>
      </c>
      <c r="N96" s="62" t="str">
        <f t="shared" ref="N96" si="61">IF(H96="External",J96,"-")</f>
        <v>-</v>
      </c>
      <c r="P96" s="62" t="str">
        <f t="shared" ref="P96:P101" si="62">IF($I96="Canadian",IF(OR($J96="",$J96=0),"-",$J96),"-")</f>
        <v>-</v>
      </c>
      <c r="Q96" s="62" t="str">
        <f t="shared" ref="Q96:Q101" si="63">IF($I96="Non-Canadian",IF(OR($J96="",$J96=0),"-",$J96),"-")</f>
        <v>-</v>
      </c>
    </row>
    <row r="97" spans="1:17" ht="15" customHeight="1" x14ac:dyDescent="0.2">
      <c r="A97" s="132" t="s">
        <v>115</v>
      </c>
      <c r="B97" s="20" t="s">
        <v>50</v>
      </c>
      <c r="C97" s="175"/>
      <c r="D97" s="176"/>
      <c r="E97" s="176"/>
      <c r="F97" s="176"/>
      <c r="G97" s="177"/>
      <c r="H97" s="77"/>
      <c r="I97" s="77" t="s">
        <v>18</v>
      </c>
      <c r="J97" s="47"/>
      <c r="K97" s="94" t="str">
        <f t="shared" ref="K97:K101" si="64">IF(J97&lt;&gt;0,IF(H97="","Allocate cost!",""),"")</f>
        <v/>
      </c>
      <c r="L97" s="62" t="str">
        <f t="shared" ref="L97:L101" si="65">IF(H97="Internal",J97,"-")</f>
        <v>-</v>
      </c>
      <c r="M97" s="62" t="str">
        <f t="shared" ref="M97:M101" si="66">IF(H97="Related",J97,"-")</f>
        <v>-</v>
      </c>
      <c r="N97" s="62" t="str">
        <f t="shared" ref="N97:N101" si="67">IF(H97="External",J97,"-")</f>
        <v>-</v>
      </c>
      <c r="P97" s="62" t="str">
        <f t="shared" si="62"/>
        <v>-</v>
      </c>
      <c r="Q97" s="62" t="str">
        <f t="shared" si="63"/>
        <v>-</v>
      </c>
    </row>
    <row r="98" spans="1:17" ht="15" customHeight="1" x14ac:dyDescent="0.2">
      <c r="A98" s="132" t="s">
        <v>116</v>
      </c>
      <c r="B98" s="79" t="s">
        <v>51</v>
      </c>
      <c r="C98" s="175"/>
      <c r="D98" s="176"/>
      <c r="E98" s="176"/>
      <c r="F98" s="176"/>
      <c r="G98" s="177"/>
      <c r="H98" s="77"/>
      <c r="I98" s="77" t="s">
        <v>18</v>
      </c>
      <c r="J98" s="47"/>
      <c r="K98" s="94" t="str">
        <f t="shared" si="64"/>
        <v/>
      </c>
      <c r="L98" s="62" t="str">
        <f t="shared" si="65"/>
        <v>-</v>
      </c>
      <c r="M98" s="62" t="str">
        <f t="shared" si="66"/>
        <v>-</v>
      </c>
      <c r="N98" s="62" t="str">
        <f t="shared" si="67"/>
        <v>-</v>
      </c>
      <c r="P98" s="62" t="str">
        <f t="shared" si="62"/>
        <v>-</v>
      </c>
      <c r="Q98" s="62" t="str">
        <f t="shared" si="63"/>
        <v>-</v>
      </c>
    </row>
    <row r="99" spans="1:17" ht="15" customHeight="1" x14ac:dyDescent="0.2">
      <c r="A99" s="132" t="s">
        <v>117</v>
      </c>
      <c r="B99" s="20" t="s">
        <v>52</v>
      </c>
      <c r="C99" s="175"/>
      <c r="D99" s="176"/>
      <c r="E99" s="176"/>
      <c r="F99" s="176"/>
      <c r="G99" s="177"/>
      <c r="H99" s="77"/>
      <c r="I99" s="77" t="s">
        <v>18</v>
      </c>
      <c r="J99" s="47"/>
      <c r="K99" s="94" t="str">
        <f t="shared" si="64"/>
        <v/>
      </c>
      <c r="L99" s="62" t="str">
        <f t="shared" si="65"/>
        <v>-</v>
      </c>
      <c r="M99" s="62" t="str">
        <f t="shared" si="66"/>
        <v>-</v>
      </c>
      <c r="N99" s="62" t="str">
        <f t="shared" si="67"/>
        <v>-</v>
      </c>
      <c r="P99" s="62" t="str">
        <f t="shared" si="62"/>
        <v>-</v>
      </c>
      <c r="Q99" s="62" t="str">
        <f t="shared" si="63"/>
        <v>-</v>
      </c>
    </row>
    <row r="100" spans="1:17" ht="15" customHeight="1" x14ac:dyDescent="0.2">
      <c r="A100" s="132" t="s">
        <v>118</v>
      </c>
      <c r="B100" s="20" t="s">
        <v>53</v>
      </c>
      <c r="C100" s="175"/>
      <c r="D100" s="176"/>
      <c r="E100" s="176"/>
      <c r="F100" s="176"/>
      <c r="G100" s="177"/>
      <c r="H100" s="77"/>
      <c r="I100" s="77" t="s">
        <v>18</v>
      </c>
      <c r="J100" s="47"/>
      <c r="K100" s="94" t="str">
        <f t="shared" si="64"/>
        <v/>
      </c>
      <c r="L100" s="62" t="str">
        <f t="shared" si="65"/>
        <v>-</v>
      </c>
      <c r="M100" s="62" t="str">
        <f t="shared" si="66"/>
        <v>-</v>
      </c>
      <c r="N100" s="62" t="str">
        <f t="shared" si="67"/>
        <v>-</v>
      </c>
      <c r="P100" s="62" t="str">
        <f t="shared" si="62"/>
        <v>-</v>
      </c>
      <c r="Q100" s="62" t="str">
        <f t="shared" si="63"/>
        <v>-</v>
      </c>
    </row>
    <row r="101" spans="1:17" ht="15" customHeight="1" x14ac:dyDescent="0.2">
      <c r="A101" s="132" t="s">
        <v>119</v>
      </c>
      <c r="B101" s="20" t="s">
        <v>48</v>
      </c>
      <c r="C101" s="175"/>
      <c r="D101" s="176"/>
      <c r="E101" s="176"/>
      <c r="F101" s="176"/>
      <c r="G101" s="177"/>
      <c r="H101" s="77"/>
      <c r="I101" s="77" t="s">
        <v>18</v>
      </c>
      <c r="J101" s="47"/>
      <c r="K101" s="94" t="str">
        <f t="shared" si="64"/>
        <v/>
      </c>
      <c r="L101" s="62" t="str">
        <f t="shared" si="65"/>
        <v>-</v>
      </c>
      <c r="M101" s="62" t="str">
        <f t="shared" si="66"/>
        <v>-</v>
      </c>
      <c r="N101" s="62" t="str">
        <f t="shared" si="67"/>
        <v>-</v>
      </c>
      <c r="P101" s="62" t="str">
        <f t="shared" si="62"/>
        <v>-</v>
      </c>
      <c r="Q101" s="62" t="str">
        <f t="shared" si="63"/>
        <v>-</v>
      </c>
    </row>
    <row r="102" spans="1:17" s="2" customFormat="1" ht="15" customHeight="1" x14ac:dyDescent="0.25">
      <c r="A102" s="36" t="s">
        <v>1</v>
      </c>
      <c r="B102" s="37" t="s">
        <v>112</v>
      </c>
      <c r="C102" s="43"/>
      <c r="D102" s="208"/>
      <c r="E102" s="208"/>
      <c r="F102" s="208"/>
      <c r="G102" s="208"/>
      <c r="H102" s="209"/>
      <c r="I102" s="73"/>
      <c r="J102" s="34">
        <f>ROUND(SUM(J96:J101),0)</f>
        <v>0</v>
      </c>
      <c r="K102" s="93"/>
      <c r="L102" s="63">
        <f>ROUND(SUM(L96:L101),0)</f>
        <v>0</v>
      </c>
      <c r="M102" s="63">
        <f>ROUND(SUM(M96:M101),0)</f>
        <v>0</v>
      </c>
      <c r="N102" s="63">
        <f>ROUND(SUM(N96:N101),0)</f>
        <v>0</v>
      </c>
      <c r="O102" s="68"/>
      <c r="P102" s="63">
        <f>ROUND(SUM(P96:P101),0)</f>
        <v>0</v>
      </c>
      <c r="Q102" s="63">
        <f>ROUND(SUM(Q96:Q101),0)</f>
        <v>0</v>
      </c>
    </row>
    <row r="103" spans="1:17" s="2" customFormat="1" ht="15" customHeight="1" x14ac:dyDescent="0.25">
      <c r="A103" s="48"/>
      <c r="B103" s="42"/>
      <c r="C103" s="42"/>
      <c r="D103" s="49"/>
      <c r="E103" s="49"/>
      <c r="F103" s="49"/>
      <c r="G103" s="49"/>
      <c r="H103" s="49"/>
      <c r="I103" s="49"/>
      <c r="J103" s="53"/>
      <c r="K103" s="93"/>
      <c r="L103" s="134"/>
      <c r="M103" s="134"/>
      <c r="N103" s="134"/>
      <c r="O103" s="68"/>
      <c r="P103" s="134"/>
      <c r="Q103" s="134"/>
    </row>
    <row r="104" spans="1:17" ht="24" customHeight="1" x14ac:dyDescent="0.2">
      <c r="A104" s="239" t="s">
        <v>110</v>
      </c>
      <c r="B104" s="240"/>
      <c r="C104" s="240"/>
      <c r="D104" s="240"/>
      <c r="E104" s="240"/>
      <c r="F104" s="240"/>
      <c r="G104" s="240"/>
      <c r="H104" s="109"/>
      <c r="I104" s="110"/>
      <c r="J104" s="123">
        <f>J102+J90+J78+J62+J24+J13</f>
        <v>0</v>
      </c>
      <c r="L104" s="67">
        <f>L13+L24+L62+L78+L90+L102</f>
        <v>0</v>
      </c>
      <c r="M104" s="67">
        <f t="shared" ref="M104:N104" si="68">M13+M24+M62+M78+M90+M102</f>
        <v>0</v>
      </c>
      <c r="N104" s="67">
        <f t="shared" si="68"/>
        <v>0</v>
      </c>
      <c r="P104" s="67">
        <f>P13+P24+P62+P78+P90+P102</f>
        <v>0</v>
      </c>
      <c r="Q104" s="67">
        <f>Q13+Q24+Q62+Q78+Q90+Q102</f>
        <v>0</v>
      </c>
    </row>
    <row r="105" spans="1:17" s="1" customFormat="1" ht="15" customHeight="1" thickBot="1" x14ac:dyDescent="0.25">
      <c r="A105" s="54"/>
      <c r="B105" s="54"/>
      <c r="C105" s="54"/>
      <c r="D105" s="55"/>
      <c r="E105" s="55"/>
      <c r="F105" s="55"/>
      <c r="G105" s="55"/>
      <c r="H105" s="55"/>
      <c r="I105" s="55"/>
      <c r="J105" s="56"/>
      <c r="K105" s="94"/>
      <c r="O105" s="69"/>
    </row>
    <row r="106" spans="1:17" ht="23.25" customHeight="1" thickBot="1" x14ac:dyDescent="0.25">
      <c r="A106" s="181" t="s">
        <v>86</v>
      </c>
      <c r="B106" s="182"/>
      <c r="C106" s="182"/>
      <c r="D106" s="182"/>
      <c r="E106" s="182"/>
      <c r="F106" s="182"/>
      <c r="G106" s="182"/>
      <c r="H106" s="182"/>
      <c r="I106" s="182"/>
      <c r="J106" s="183"/>
    </row>
    <row r="107" spans="1:17" ht="15" customHeight="1" x14ac:dyDescent="0.2">
      <c r="A107" s="7"/>
      <c r="B107" s="7"/>
      <c r="C107" s="7"/>
      <c r="D107" s="3"/>
      <c r="E107" s="3"/>
      <c r="F107" s="3"/>
      <c r="G107" s="3"/>
      <c r="H107" s="3"/>
      <c r="I107" s="3"/>
      <c r="J107" s="57"/>
    </row>
    <row r="108" spans="1:17" ht="15" customHeight="1" x14ac:dyDescent="0.2">
      <c r="A108" s="184" t="s">
        <v>29</v>
      </c>
      <c r="B108" s="194" t="s">
        <v>12</v>
      </c>
      <c r="C108" s="213"/>
      <c r="D108" s="214"/>
      <c r="E108" s="214"/>
      <c r="F108" s="214"/>
      <c r="G108" s="215"/>
      <c r="H108" s="100" t="s">
        <v>26</v>
      </c>
      <c r="I108" s="100" t="s">
        <v>26</v>
      </c>
      <c r="J108" s="186" t="s">
        <v>0</v>
      </c>
      <c r="L108" s="205" t="s">
        <v>40</v>
      </c>
      <c r="M108" s="206"/>
      <c r="N108" s="207"/>
      <c r="P108" s="237" t="s">
        <v>41</v>
      </c>
      <c r="Q108" s="238"/>
    </row>
    <row r="109" spans="1:17" s="46" customFormat="1" ht="15" customHeight="1" x14ac:dyDescent="0.2">
      <c r="A109" s="185"/>
      <c r="B109" s="195"/>
      <c r="C109" s="178"/>
      <c r="D109" s="179"/>
      <c r="E109" s="179"/>
      <c r="F109" s="179"/>
      <c r="G109" s="180"/>
      <c r="H109" s="101" t="s">
        <v>27</v>
      </c>
      <c r="I109" s="101" t="s">
        <v>28</v>
      </c>
      <c r="J109" s="187"/>
      <c r="K109" s="93"/>
      <c r="L109" s="32" t="s">
        <v>15</v>
      </c>
      <c r="M109" s="32" t="s">
        <v>16</v>
      </c>
      <c r="N109" s="32" t="s">
        <v>17</v>
      </c>
      <c r="O109" s="68"/>
      <c r="P109" s="32" t="s">
        <v>18</v>
      </c>
      <c r="Q109" s="32" t="s">
        <v>19</v>
      </c>
    </row>
    <row r="110" spans="1:17" s="46" customFormat="1" ht="15" customHeight="1" x14ac:dyDescent="0.2">
      <c r="A110" s="36" t="s">
        <v>4</v>
      </c>
      <c r="B110" s="122" t="s">
        <v>193</v>
      </c>
      <c r="C110" s="174" t="s">
        <v>190</v>
      </c>
      <c r="D110" s="172"/>
      <c r="E110" s="172"/>
      <c r="F110" s="172"/>
      <c r="G110" s="173"/>
      <c r="H110" s="77"/>
      <c r="I110" s="77" t="s">
        <v>18</v>
      </c>
      <c r="J110" s="157"/>
      <c r="K110" s="93"/>
      <c r="L110" s="114">
        <f>IF($H110="Internal",ROUND($J110,0),0)</f>
        <v>0</v>
      </c>
      <c r="M110" s="114">
        <f>IF($H110="Related",ROUND($J110,0),0)</f>
        <v>0</v>
      </c>
      <c r="N110" s="114">
        <f>IF($H110="External",ROUND($J110,0),0)</f>
        <v>0</v>
      </c>
      <c r="O110" s="68"/>
      <c r="P110" s="114">
        <f>IF($I110="Canadian",IF(OR($J110="",$J110=0),0,ROUND($J110,0)),0)</f>
        <v>0</v>
      </c>
      <c r="Q110" s="114">
        <f>IF($I110="Non-Canadian",IF(OR($J110="",$J110=0),0,ROUND($J110,0)),0)</f>
        <v>0</v>
      </c>
    </row>
    <row r="111" spans="1:17" ht="15" customHeight="1" x14ac:dyDescent="0.2">
      <c r="A111" s="36" t="s">
        <v>4</v>
      </c>
      <c r="B111" s="122" t="s">
        <v>192</v>
      </c>
      <c r="C111" s="174" t="s">
        <v>198</v>
      </c>
      <c r="D111" s="172"/>
      <c r="E111" s="172"/>
      <c r="F111" s="172"/>
      <c r="G111" s="173"/>
      <c r="H111" s="77"/>
      <c r="I111" s="77" t="s">
        <v>19</v>
      </c>
      <c r="J111" s="157"/>
      <c r="K111" s="93" t="str">
        <f>IF(J111&gt;$J$104*0.05,"Over 5% cap!","")&amp;IF(AND(H111="",J111&gt;$J$11*0.05)," &amp; ","")&amp;IF(J111&lt;&gt;0,IF(H111="","Allocate cost!",""),"")</f>
        <v/>
      </c>
      <c r="L111" s="114">
        <f>IF($H111="Internal",ROUND($J111,0),0)</f>
        <v>0</v>
      </c>
      <c r="M111" s="114">
        <f>IF($H111="Related",ROUND($J111,0),0)</f>
        <v>0</v>
      </c>
      <c r="N111" s="114">
        <f>IF($H111="External",ROUND($J111,0),0)</f>
        <v>0</v>
      </c>
      <c r="P111" s="114">
        <f>IF($I111="Canadian",IF(OR($J111="",$J111=0),0,ROUND($J111,0)),0)</f>
        <v>0</v>
      </c>
      <c r="Q111" s="114">
        <f>IF($I111="Non-Canadian",IF(OR($J111="",$J111=0),0,ROUND($J111,0)),0)</f>
        <v>0</v>
      </c>
    </row>
    <row r="112" spans="1:17" ht="46.5" customHeight="1" x14ac:dyDescent="0.2">
      <c r="A112" s="36" t="s">
        <v>5</v>
      </c>
      <c r="B112" s="156" t="s">
        <v>194</v>
      </c>
      <c r="C112" s="171" t="s">
        <v>189</v>
      </c>
      <c r="D112" s="172"/>
      <c r="E112" s="172"/>
      <c r="F112" s="172"/>
      <c r="G112" s="173"/>
      <c r="H112" s="77"/>
      <c r="I112" s="77" t="s">
        <v>18</v>
      </c>
      <c r="J112" s="157"/>
      <c r="L112" s="114">
        <f>IF($H112="Internal",ROUND($J112,0),0)</f>
        <v>0</v>
      </c>
      <c r="M112" s="114">
        <f>IF($H112="Related",ROUND($J112,0),0)</f>
        <v>0</v>
      </c>
      <c r="N112" s="114">
        <f>IF($H112="External",ROUND($J112,0),0)</f>
        <v>0</v>
      </c>
      <c r="P112" s="114">
        <f>IF($I112="Canadian",IF(OR($J112="",$J112=0),0,ROUND($J112,0)),0)</f>
        <v>0</v>
      </c>
      <c r="Q112" s="114">
        <f>IF($I112="Non-Canadian",IF(OR($J112="",$J112=0),0,ROUND($J112,0)),0)</f>
        <v>0</v>
      </c>
    </row>
    <row r="113" spans="1:17" ht="39" customHeight="1" x14ac:dyDescent="0.2">
      <c r="A113" s="36" t="s">
        <v>5</v>
      </c>
      <c r="B113" s="156" t="s">
        <v>195</v>
      </c>
      <c r="C113" s="171" t="s">
        <v>198</v>
      </c>
      <c r="D113" s="172"/>
      <c r="E113" s="172"/>
      <c r="F113" s="172"/>
      <c r="G113" s="173"/>
      <c r="H113" s="77"/>
      <c r="I113" s="77" t="s">
        <v>19</v>
      </c>
      <c r="J113" s="157"/>
      <c r="K113" s="93" t="str">
        <f>IF(J113&gt;$J$104*0.2,"Over 20% cap!","")&amp;IF(AND(H113="",J113&gt;$J$11*0.2)," &amp; ","")&amp;IF(J113&lt;&gt;0,IF(H113="","Allocate cost!",""),"")</f>
        <v/>
      </c>
      <c r="L113" s="114">
        <f>IF($H113="Internal",ROUND($J113,0),0)</f>
        <v>0</v>
      </c>
      <c r="M113" s="114">
        <f>IF($H113="Related",ROUND($J113,0),0)</f>
        <v>0</v>
      </c>
      <c r="N113" s="114">
        <f>IF($H113="External",ROUND($J113,0),0)</f>
        <v>0</v>
      </c>
      <c r="P113" s="114">
        <f>IF($I113="Canadian",IF(OR($J113="",$J113=0),0,ROUND($J113,0)),0)</f>
        <v>0</v>
      </c>
      <c r="Q113" s="114">
        <f>IF($I113="Non-Canadian",IF(OR($J113="",$J113=0),0,ROUND($J113,0)),0)</f>
        <v>0</v>
      </c>
    </row>
    <row r="114" spans="1:17" ht="15" customHeight="1" x14ac:dyDescent="0.2">
      <c r="A114" s="13"/>
      <c r="B114" s="4"/>
      <c r="C114" s="4"/>
      <c r="D114" s="4"/>
      <c r="E114" s="4"/>
      <c r="F114" s="4"/>
      <c r="G114" s="4"/>
      <c r="H114" s="4"/>
      <c r="I114" s="4"/>
      <c r="J114" s="4"/>
    </row>
    <row r="115" spans="1:17" s="107" customFormat="1" ht="15" customHeight="1" x14ac:dyDescent="0.25">
      <c r="A115" s="104"/>
      <c r="B115" s="169" t="s">
        <v>7</v>
      </c>
      <c r="C115" s="170"/>
      <c r="D115" s="170"/>
      <c r="E115" s="170"/>
      <c r="F115" s="170"/>
      <c r="G115" s="170"/>
      <c r="H115" s="170"/>
      <c r="I115" s="105"/>
      <c r="J115" s="34">
        <f>+J13+J24++J62+J78+J90+J102+J111+J113+J110+J112</f>
        <v>0</v>
      </c>
      <c r="K115" s="106"/>
      <c r="O115" s="108"/>
    </row>
    <row r="116" spans="1:17" ht="15" customHeight="1" x14ac:dyDescent="0.2">
      <c r="A116" s="13"/>
      <c r="B116" s="4"/>
      <c r="C116" s="4"/>
      <c r="D116" s="4"/>
      <c r="E116" s="4"/>
      <c r="F116" s="4"/>
      <c r="G116" s="4"/>
      <c r="H116" s="4"/>
      <c r="I116" s="4"/>
      <c r="J116" s="4"/>
    </row>
    <row r="117" spans="1:17" ht="15" customHeight="1" x14ac:dyDescent="0.2">
      <c r="A117" s="13"/>
      <c r="B117" s="4"/>
      <c r="C117" s="4"/>
      <c r="D117" s="4"/>
      <c r="E117" s="4"/>
      <c r="F117" s="4"/>
      <c r="G117" s="4"/>
      <c r="H117" s="4"/>
      <c r="I117" s="4"/>
      <c r="J117" s="4"/>
    </row>
    <row r="118" spans="1:17" ht="15" customHeight="1" x14ac:dyDescent="0.2">
      <c r="A118" s="13"/>
      <c r="B118" s="4"/>
      <c r="C118" s="4"/>
      <c r="D118" s="4"/>
      <c r="E118" s="4"/>
      <c r="F118" s="4"/>
      <c r="G118" s="4"/>
      <c r="H118" s="4"/>
      <c r="I118" s="4"/>
      <c r="J118" s="4"/>
    </row>
    <row r="119" spans="1:17" ht="15" customHeight="1" x14ac:dyDescent="0.2">
      <c r="A119" s="13"/>
      <c r="B119" s="4"/>
      <c r="C119" s="4"/>
      <c r="D119" s="4"/>
      <c r="E119" s="4"/>
      <c r="F119" s="4"/>
      <c r="G119" s="4"/>
      <c r="H119" s="4"/>
      <c r="I119" s="4"/>
      <c r="J119" s="4"/>
    </row>
    <row r="120" spans="1:17" ht="15" customHeight="1" x14ac:dyDescent="0.2">
      <c r="A120" s="13"/>
      <c r="B120" s="4"/>
      <c r="C120" s="4"/>
      <c r="D120" s="4"/>
      <c r="E120" s="4"/>
      <c r="F120" s="4"/>
      <c r="G120" s="4"/>
      <c r="H120" s="4"/>
      <c r="I120" s="4"/>
      <c r="J120" s="4"/>
    </row>
    <row r="121" spans="1:17" ht="15" customHeight="1" x14ac:dyDescent="0.2">
      <c r="A121" s="13"/>
      <c r="B121" s="4"/>
      <c r="C121" s="4"/>
      <c r="D121" s="4"/>
      <c r="E121" s="4"/>
      <c r="F121" s="4"/>
      <c r="G121" s="4"/>
      <c r="H121" s="4"/>
      <c r="I121" s="4"/>
      <c r="J121" s="4"/>
    </row>
    <row r="122" spans="1:17" ht="15" customHeight="1" x14ac:dyDescent="0.2">
      <c r="A122" s="13"/>
      <c r="B122" s="4"/>
      <c r="C122" s="4"/>
      <c r="D122" s="4"/>
      <c r="E122" s="4"/>
      <c r="F122" s="4"/>
      <c r="G122" s="4"/>
      <c r="H122" s="4"/>
      <c r="I122" s="4"/>
      <c r="J122" s="4"/>
    </row>
    <row r="123" spans="1:17" ht="15" customHeight="1" x14ac:dyDescent="0.2">
      <c r="A123" s="13"/>
      <c r="B123" s="4"/>
      <c r="C123" s="4"/>
      <c r="D123" s="4"/>
      <c r="E123" s="4"/>
      <c r="F123" s="4"/>
      <c r="G123" s="4"/>
      <c r="H123" s="4"/>
      <c r="I123" s="4"/>
      <c r="J123" s="4"/>
    </row>
    <row r="124" spans="1:17" ht="15" customHeight="1" x14ac:dyDescent="0.2">
      <c r="A124" s="13"/>
      <c r="B124" s="4"/>
      <c r="C124" s="4"/>
      <c r="D124" s="4"/>
      <c r="E124" s="4"/>
      <c r="F124" s="4"/>
      <c r="G124" s="4"/>
      <c r="H124" s="4"/>
      <c r="I124" s="4"/>
      <c r="J124" s="4"/>
    </row>
    <row r="125" spans="1:17" ht="15" customHeight="1" x14ac:dyDescent="0.2">
      <c r="A125" s="13"/>
      <c r="B125" s="4"/>
      <c r="C125" s="4"/>
      <c r="D125" s="4"/>
      <c r="E125" s="4"/>
      <c r="F125" s="4"/>
      <c r="G125" s="4"/>
      <c r="H125" s="4"/>
      <c r="I125" s="4"/>
      <c r="J125" s="4"/>
    </row>
    <row r="126" spans="1:17" ht="15" customHeight="1" x14ac:dyDescent="0.2">
      <c r="A126" s="13"/>
      <c r="B126" s="4"/>
      <c r="C126" s="4"/>
      <c r="D126" s="4"/>
      <c r="E126" s="4"/>
      <c r="F126" s="4"/>
      <c r="G126" s="4"/>
      <c r="H126" s="4"/>
      <c r="I126" s="4"/>
      <c r="J126" s="4"/>
    </row>
    <row r="127" spans="1:17" ht="15" customHeight="1" x14ac:dyDescent="0.2">
      <c r="A127" s="13"/>
      <c r="B127" s="4"/>
      <c r="C127" s="4"/>
      <c r="D127" s="4"/>
      <c r="E127" s="4"/>
      <c r="F127" s="4"/>
      <c r="G127" s="4"/>
      <c r="H127" s="4"/>
      <c r="I127" s="4"/>
      <c r="J127" s="4"/>
    </row>
    <row r="128" spans="1:17" ht="15" customHeight="1" x14ac:dyDescent="0.2">
      <c r="A128" s="13"/>
      <c r="B128" s="4"/>
      <c r="C128" s="4"/>
      <c r="D128" s="4"/>
      <c r="E128" s="4"/>
      <c r="F128" s="4"/>
      <c r="G128" s="4"/>
      <c r="H128" s="4"/>
      <c r="I128" s="4"/>
      <c r="J128" s="4"/>
    </row>
    <row r="129" spans="1:10" ht="15" customHeight="1" x14ac:dyDescent="0.2">
      <c r="A129" s="13"/>
      <c r="B129" s="4"/>
      <c r="C129" s="4"/>
      <c r="D129" s="4"/>
      <c r="E129" s="4"/>
      <c r="F129" s="4"/>
      <c r="G129" s="4"/>
      <c r="H129" s="4"/>
      <c r="I129" s="4"/>
      <c r="J129" s="4"/>
    </row>
    <row r="130" spans="1:10" ht="15" customHeight="1" x14ac:dyDescent="0.2">
      <c r="A130" s="13"/>
      <c r="B130" s="4"/>
      <c r="C130" s="4"/>
      <c r="D130" s="4"/>
      <c r="E130" s="4"/>
      <c r="F130" s="4"/>
      <c r="G130" s="4"/>
      <c r="H130" s="4"/>
      <c r="I130" s="4"/>
      <c r="J130" s="4"/>
    </row>
    <row r="131" spans="1:10" ht="15" customHeight="1" x14ac:dyDescent="0.2">
      <c r="A131" s="13"/>
      <c r="B131" s="4"/>
      <c r="C131" s="4"/>
      <c r="D131" s="4"/>
      <c r="E131" s="4"/>
      <c r="F131" s="4"/>
      <c r="G131" s="4"/>
      <c r="H131" s="4"/>
      <c r="I131" s="4"/>
      <c r="J131" s="4"/>
    </row>
    <row r="132" spans="1:10" ht="15" customHeight="1" x14ac:dyDescent="0.2">
      <c r="A132" s="13"/>
      <c r="B132" s="4"/>
      <c r="C132" s="4"/>
      <c r="D132" s="4"/>
      <c r="E132" s="4"/>
      <c r="F132" s="4"/>
      <c r="G132" s="4"/>
      <c r="H132" s="4"/>
      <c r="I132" s="4"/>
      <c r="J132" s="4"/>
    </row>
    <row r="133" spans="1:10" ht="15" customHeight="1" x14ac:dyDescent="0.2">
      <c r="A133" s="13"/>
      <c r="B133" s="4"/>
      <c r="C133" s="4"/>
      <c r="D133" s="4"/>
      <c r="E133" s="4"/>
      <c r="F133" s="4"/>
      <c r="G133" s="4"/>
      <c r="H133" s="4"/>
      <c r="I133" s="4"/>
      <c r="J133" s="4"/>
    </row>
    <row r="134" spans="1:10" ht="15" customHeight="1" x14ac:dyDescent="0.2">
      <c r="A134" s="13"/>
      <c r="B134" s="4"/>
      <c r="C134" s="4"/>
      <c r="D134" s="4"/>
      <c r="E134" s="4"/>
      <c r="F134" s="4"/>
      <c r="G134" s="4"/>
      <c r="H134" s="4"/>
      <c r="I134" s="4"/>
      <c r="J134" s="4"/>
    </row>
    <row r="135" spans="1:10" ht="15" customHeight="1" x14ac:dyDescent="0.2">
      <c r="A135" s="13"/>
      <c r="B135" s="4"/>
      <c r="C135" s="4"/>
      <c r="D135" s="4"/>
      <c r="E135" s="4"/>
      <c r="F135" s="4"/>
      <c r="G135" s="4"/>
      <c r="H135" s="4"/>
      <c r="I135" s="4"/>
      <c r="J135" s="4"/>
    </row>
    <row r="136" spans="1:10" ht="15" customHeight="1" x14ac:dyDescent="0.2">
      <c r="A136" s="13"/>
      <c r="B136" s="4"/>
      <c r="C136" s="4"/>
      <c r="D136" s="4"/>
      <c r="E136" s="4"/>
      <c r="F136" s="4"/>
      <c r="G136" s="4"/>
      <c r="H136" s="4"/>
      <c r="I136" s="4"/>
      <c r="J136" s="4"/>
    </row>
    <row r="137" spans="1:10" ht="15" customHeight="1" x14ac:dyDescent="0.2">
      <c r="A137" s="13"/>
      <c r="B137" s="4"/>
      <c r="C137" s="4"/>
      <c r="D137" s="4"/>
      <c r="E137" s="4"/>
      <c r="F137" s="4"/>
      <c r="G137" s="4"/>
      <c r="H137" s="4"/>
      <c r="I137" s="4"/>
      <c r="J137" s="4"/>
    </row>
    <row r="138" spans="1:10" ht="15" customHeight="1" x14ac:dyDescent="0.2">
      <c r="A138" s="13"/>
      <c r="B138" s="4"/>
      <c r="C138" s="4"/>
      <c r="D138" s="4"/>
      <c r="E138" s="4"/>
      <c r="F138" s="4"/>
      <c r="G138" s="4"/>
      <c r="H138" s="4"/>
      <c r="I138" s="4"/>
      <c r="J138" s="4"/>
    </row>
    <row r="139" spans="1:10" ht="15" customHeight="1" x14ac:dyDescent="0.2">
      <c r="A139" s="13"/>
      <c r="B139" s="4"/>
      <c r="C139" s="4"/>
      <c r="D139" s="4"/>
      <c r="E139" s="4"/>
      <c r="F139" s="4"/>
      <c r="G139" s="4"/>
      <c r="H139" s="4"/>
      <c r="I139" s="4"/>
      <c r="J139" s="4"/>
    </row>
    <row r="140" spans="1:10" ht="15" customHeight="1" x14ac:dyDescent="0.2">
      <c r="A140" s="13"/>
      <c r="B140" s="4"/>
      <c r="C140" s="4"/>
      <c r="D140" s="4"/>
      <c r="E140" s="4"/>
      <c r="F140" s="4"/>
      <c r="G140" s="4"/>
      <c r="H140" s="4"/>
      <c r="I140" s="4"/>
      <c r="J140" s="4"/>
    </row>
    <row r="141" spans="1:10" ht="15" customHeight="1" x14ac:dyDescent="0.2">
      <c r="A141" s="13"/>
      <c r="B141" s="4"/>
      <c r="C141" s="4"/>
      <c r="D141" s="4"/>
      <c r="E141" s="4"/>
      <c r="F141" s="4"/>
      <c r="G141" s="4"/>
      <c r="H141" s="4"/>
      <c r="I141" s="4"/>
      <c r="J141" s="4"/>
    </row>
    <row r="160" ht="15" hidden="1" customHeight="1" x14ac:dyDescent="0.2"/>
    <row r="161" spans="6:9" ht="15" hidden="1" customHeight="1" x14ac:dyDescent="0.2">
      <c r="F161" s="4" t="s">
        <v>78</v>
      </c>
      <c r="G161" s="4"/>
      <c r="H161" s="14" t="s">
        <v>15</v>
      </c>
      <c r="I161" s="14" t="s">
        <v>18</v>
      </c>
    </row>
    <row r="162" spans="6:9" ht="15" hidden="1" customHeight="1" x14ac:dyDescent="0.2">
      <c r="F162" s="4" t="s">
        <v>79</v>
      </c>
      <c r="G162" s="4"/>
      <c r="H162" s="14" t="s">
        <v>16</v>
      </c>
      <c r="I162" s="14" t="s">
        <v>19</v>
      </c>
    </row>
    <row r="163" spans="6:9" ht="15" hidden="1" customHeight="1" x14ac:dyDescent="0.2">
      <c r="F163" s="4" t="s">
        <v>80</v>
      </c>
      <c r="G163" s="4"/>
      <c r="H163" s="14" t="s">
        <v>17</v>
      </c>
      <c r="I163" s="14"/>
    </row>
    <row r="164" spans="6:9" ht="15" hidden="1" customHeight="1" x14ac:dyDescent="0.2">
      <c r="F164" s="4" t="s">
        <v>81</v>
      </c>
      <c r="G164" s="4"/>
      <c r="H164" s="14"/>
      <c r="I164" s="14"/>
    </row>
    <row r="165" spans="6:9" ht="15" hidden="1" customHeight="1" x14ac:dyDescent="0.2">
      <c r="F165" s="4" t="s">
        <v>82</v>
      </c>
      <c r="G165" s="4"/>
      <c r="H165" s="14"/>
      <c r="I165" s="14"/>
    </row>
  </sheetData>
  <mergeCells count="90">
    <mergeCell ref="C112:G112"/>
    <mergeCell ref="C110:G110"/>
    <mergeCell ref="B3:J3"/>
    <mergeCell ref="B93:J93"/>
    <mergeCell ref="J28:J29"/>
    <mergeCell ref="C18:G18"/>
    <mergeCell ref="C14:G14"/>
    <mergeCell ref="B28:B29"/>
    <mergeCell ref="B5:B6"/>
    <mergeCell ref="B16:B17"/>
    <mergeCell ref="D78:H78"/>
    <mergeCell ref="C19:G19"/>
    <mergeCell ref="J16:J17"/>
    <mergeCell ref="J5:J6"/>
    <mergeCell ref="C17:G17"/>
    <mergeCell ref="C16:G16"/>
    <mergeCell ref="C5:G5"/>
    <mergeCell ref="C28:C29"/>
    <mergeCell ref="P108:Q108"/>
    <mergeCell ref="L82:N82"/>
    <mergeCell ref="B94:B95"/>
    <mergeCell ref="J82:J83"/>
    <mergeCell ref="C83:G83"/>
    <mergeCell ref="B82:B83"/>
    <mergeCell ref="P94:Q94"/>
    <mergeCell ref="C89:G89"/>
    <mergeCell ref="P82:Q82"/>
    <mergeCell ref="C88:G88"/>
    <mergeCell ref="A104:G104"/>
    <mergeCell ref="P16:Q16"/>
    <mergeCell ref="P28:Q28"/>
    <mergeCell ref="P66:Q66"/>
    <mergeCell ref="L16:N16"/>
    <mergeCell ref="L5:N5"/>
    <mergeCell ref="P5:Q5"/>
    <mergeCell ref="L28:N28"/>
    <mergeCell ref="L66:N66"/>
    <mergeCell ref="E29:F29"/>
    <mergeCell ref="C10:G10"/>
    <mergeCell ref="C11:G11"/>
    <mergeCell ref="C22:G22"/>
    <mergeCell ref="A5:A6"/>
    <mergeCell ref="A28:A29"/>
    <mergeCell ref="C12:G12"/>
    <mergeCell ref="A16:A17"/>
    <mergeCell ref="C23:G23"/>
    <mergeCell ref="E28:F28"/>
    <mergeCell ref="D24:H24"/>
    <mergeCell ref="A7:J7"/>
    <mergeCell ref="C6:G6"/>
    <mergeCell ref="C8:G8"/>
    <mergeCell ref="C9:G9"/>
    <mergeCell ref="C13:H13"/>
    <mergeCell ref="E66:F66"/>
    <mergeCell ref="A32:J32"/>
    <mergeCell ref="D62:H62"/>
    <mergeCell ref="A66:A67"/>
    <mergeCell ref="E67:F67"/>
    <mergeCell ref="L2:Q4"/>
    <mergeCell ref="A82:A83"/>
    <mergeCell ref="L108:N108"/>
    <mergeCell ref="J108:J109"/>
    <mergeCell ref="C100:G100"/>
    <mergeCell ref="C101:G101"/>
    <mergeCell ref="C99:G99"/>
    <mergeCell ref="D102:H102"/>
    <mergeCell ref="C94:G94"/>
    <mergeCell ref="B108:B109"/>
    <mergeCell ref="C108:G108"/>
    <mergeCell ref="C98:G98"/>
    <mergeCell ref="C84:G84"/>
    <mergeCell ref="C82:G82"/>
    <mergeCell ref="L94:N94"/>
    <mergeCell ref="C85:G85"/>
    <mergeCell ref="A80:J80"/>
    <mergeCell ref="A26:J26"/>
    <mergeCell ref="B115:H115"/>
    <mergeCell ref="C113:G113"/>
    <mergeCell ref="C111:G111"/>
    <mergeCell ref="C97:G97"/>
    <mergeCell ref="C96:G96"/>
    <mergeCell ref="C109:G109"/>
    <mergeCell ref="A106:J106"/>
    <mergeCell ref="A108:A109"/>
    <mergeCell ref="A94:A95"/>
    <mergeCell ref="J94:J95"/>
    <mergeCell ref="C95:G95"/>
    <mergeCell ref="B65:J65"/>
    <mergeCell ref="B66:B67"/>
    <mergeCell ref="J66:J67"/>
  </mergeCells>
  <phoneticPr fontId="0" type="noConversion"/>
  <dataValidations xWindow="1245" yWindow="355" count="4">
    <dataValidation type="list" allowBlank="1" showInputMessage="1" showErrorMessage="1" errorTitle="Hours, Days, Weeks" error="Please choose from the dropdown list" sqref="F68:F77 F33:F61">
      <formula1>$F$160:$F$165</formula1>
    </dataValidation>
    <dataValidation type="list" allowBlank="1" showInputMessage="1" showErrorMessage="1" errorTitle="Heures, Jours, Semaines, Fixe" error="Veuillez choisir à partir de la liste déroulante" sqref="F30:F31">
      <formula1>$F$160:$F$165</formula1>
    </dataValidation>
    <dataValidation type="list" allowBlank="1" showInputMessage="1" showErrorMessage="1" errorTitle="Canadian / Non-Canadian" error="Please choose from the dropdown list" promptTitle="Cost Origin" prompt="Please specify cost origin: Canadian or Non-Canadian" sqref="I8:I12 I33:I61 I96:I101 I18:I23 I68:I77 I84:I89 I30:I31 I110:I113">
      <formula1>$I$161:$I$162</formula1>
    </dataValidation>
    <dataValidation type="list" allowBlank="1" showInputMessage="1" showErrorMessage="1" errorTitle="Internal, Related, External" error="Please choose from the dropdown list" promptTitle="Cost Allocation" prompt="Please allocate cost to Internal, Related or External" sqref="H8:H12 H33:H61 H96:H101 H18:H23 H68:H77 H84:H89 H30:H31 H110:H113">
      <formula1>$H$161:$H$163</formula1>
    </dataValidation>
  </dataValidations>
  <printOptions horizontalCentered="1"/>
  <pageMargins left="0.55118110236220474" right="0.55118110236220474" top="1.1100000000000001" bottom="0.74803149606299213" header="0.51181102362204722" footer="0.51181102362204722"/>
  <pageSetup scale="60" firstPageNumber="3" fitToHeight="6" orientation="landscape" r:id="rId1"/>
  <headerFooter>
    <oddHeader>&amp;L&amp;G&amp;C&amp;14 2018-19&amp;RInternational Codevelopment Incentives
&amp;A</oddHeader>
    <oddFooter>&amp;L&amp;8Canada Media Fund - International Codevelopment Incentives - 2018-2019</oddFooter>
  </headerFooter>
  <rowBreaks count="2" manualBreakCount="2">
    <brk id="47" max="16383" man="1"/>
    <brk id="91"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Summary</vt:lpstr>
      <vt:lpstr>Detail</vt:lpstr>
      <vt:lpstr>Detail!Zone_d_impression</vt:lpstr>
      <vt:lpstr>Summary!Zone_d_impression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Bédard, Natalie (MTL)</dc:creator>
  <cp:lastModifiedBy>Deschênes, Michelle (MTL)</cp:lastModifiedBy>
  <cp:lastPrinted>2017-04-04T21:11:29Z</cp:lastPrinted>
  <dcterms:created xsi:type="dcterms:W3CDTF">2004-11-22T17:14:34Z</dcterms:created>
  <dcterms:modified xsi:type="dcterms:W3CDTF">2018-07-27T13:09:25Z</dcterms:modified>
</cp:coreProperties>
</file>